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ca195e711d8c90/Plocha/ŠKOLA/ZCU/UIN/Semináře/9/"/>
    </mc:Choice>
  </mc:AlternateContent>
  <xr:revisionPtr revIDLastSave="892" documentId="13_ncr:1_{410BE8F5-BF38-45FA-B537-7B5DA6AA2A66}" xr6:coauthVersionLast="47" xr6:coauthVersionMax="47" xr10:uidLastSave="{7D21A258-CCA5-47AB-8461-4C4E6431B933}"/>
  <bookViews>
    <workbookView xWindow="-120" yWindow="-120" windowWidth="29040" windowHeight="16440" xr2:uid="{2A7AB5AA-D182-43F2-A16A-803D65F4F1F8}"/>
  </bookViews>
  <sheets>
    <sheet name="Generující matice" sheetId="2" r:id="rId1"/>
    <sheet name="Všechna slova" sheetId="3" r:id="rId2"/>
    <sheet name="Hammingův_kód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4" l="1"/>
  <c r="I19" i="4" s="1"/>
  <c r="H10" i="4"/>
  <c r="I10" i="4" s="1"/>
  <c r="H11" i="4"/>
  <c r="I11" i="4" s="1"/>
  <c r="H12" i="4"/>
  <c r="I12" i="4"/>
  <c r="H13" i="4"/>
  <c r="I13" i="4" s="1"/>
  <c r="H14" i="4"/>
  <c r="I14" i="4" s="1"/>
  <c r="H15" i="4"/>
  <c r="I15" i="4" s="1"/>
  <c r="H16" i="4"/>
  <c r="I16" i="4"/>
  <c r="H17" i="4"/>
  <c r="I17" i="4" s="1"/>
  <c r="H18" i="4"/>
  <c r="I18" i="4" s="1"/>
  <c r="H3" i="4"/>
  <c r="I3" i="4" s="1"/>
  <c r="H4" i="4"/>
  <c r="I4" i="4" s="1"/>
  <c r="H5" i="4"/>
  <c r="I5" i="4" s="1"/>
  <c r="H9" i="4"/>
  <c r="I9" i="4" s="1"/>
  <c r="H8" i="4"/>
  <c r="I8" i="4" s="1"/>
  <c r="H7" i="4"/>
  <c r="I7" i="4" s="1"/>
  <c r="H6" i="4"/>
  <c r="I6" i="4" s="1"/>
  <c r="B3" i="4"/>
  <c r="B4" i="4"/>
  <c r="B5" i="4"/>
  <c r="B2" i="4"/>
  <c r="A3" i="4"/>
  <c r="A4" i="4"/>
  <c r="A5" i="4"/>
  <c r="A2" i="4"/>
  <c r="AP2" i="3" a="1"/>
  <c r="AP2" i="3" s="1"/>
  <c r="I3" i="3"/>
  <c r="I4" i="3"/>
  <c r="I5" i="3"/>
  <c r="I2" i="3"/>
  <c r="AK3" i="3"/>
  <c r="AK4" i="3"/>
  <c r="AK5" i="3"/>
  <c r="AK6" i="3"/>
  <c r="AK7" i="3"/>
  <c r="AK8" i="3"/>
  <c r="AK9" i="3"/>
  <c r="AK10" i="3"/>
  <c r="AK11" i="3"/>
  <c r="AK12" i="3"/>
  <c r="AK13" i="3"/>
  <c r="AK14" i="3"/>
  <c r="AK15" i="3"/>
  <c r="AK16" i="3"/>
  <c r="AK17" i="3"/>
  <c r="AK2" i="3"/>
  <c r="AJ3" i="3"/>
  <c r="AJ4" i="3"/>
  <c r="AJ5" i="3"/>
  <c r="AJ6" i="3"/>
  <c r="AJ7" i="3"/>
  <c r="AJ8" i="3"/>
  <c r="AJ9" i="3"/>
  <c r="AJ10" i="3"/>
  <c r="AJ11" i="3"/>
  <c r="AJ12" i="3"/>
  <c r="AJ13" i="3"/>
  <c r="AJ14" i="3"/>
  <c r="AJ15" i="3"/>
  <c r="AJ16" i="3"/>
  <c r="AJ17" i="3"/>
  <c r="AI3" i="3"/>
  <c r="AI4" i="3"/>
  <c r="AI5" i="3"/>
  <c r="AI6" i="3"/>
  <c r="AI7" i="3"/>
  <c r="AI8" i="3"/>
  <c r="AI9" i="3"/>
  <c r="AI10" i="3"/>
  <c r="AI11" i="3"/>
  <c r="AI12" i="3"/>
  <c r="AI13" i="3"/>
  <c r="AI14" i="3"/>
  <c r="AI15" i="3"/>
  <c r="AI16" i="3"/>
  <c r="AI17" i="3"/>
  <c r="AJ2" i="3"/>
  <c r="AI2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20" i="3"/>
  <c r="AF3" i="3"/>
  <c r="AF4" i="3"/>
  <c r="AF5" i="3"/>
  <c r="AF6" i="3"/>
  <c r="AF7" i="3"/>
  <c r="AF8" i="3"/>
  <c r="AF9" i="3"/>
  <c r="AF10" i="3"/>
  <c r="AF11" i="3"/>
  <c r="AF12" i="3"/>
  <c r="AF13" i="3"/>
  <c r="AF14" i="3"/>
  <c r="AF15" i="3"/>
  <c r="AF16" i="3"/>
  <c r="AF17" i="3"/>
  <c r="AF2" i="3"/>
  <c r="AD22" i="3"/>
  <c r="AD3" i="3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35" i="3"/>
  <c r="AD29" i="3"/>
  <c r="AD31" i="3"/>
  <c r="AD34" i="3"/>
  <c r="AD32" i="3"/>
  <c r="AD20" i="3"/>
  <c r="AD33" i="3"/>
  <c r="AD21" i="3"/>
  <c r="AD26" i="3"/>
  <c r="AD23" i="3"/>
  <c r="AD27" i="3"/>
  <c r="AD25" i="3"/>
  <c r="AD28" i="3"/>
  <c r="AD24" i="3"/>
  <c r="AD30" i="3"/>
  <c r="AD2" i="3"/>
  <c r="L25" i="3"/>
  <c r="L24" i="3"/>
  <c r="L26" i="3"/>
  <c r="S35" i="3"/>
  <c r="M24" i="3"/>
  <c r="N24" i="3"/>
  <c r="O24" i="3"/>
  <c r="P24" i="3"/>
  <c r="Q24" i="3"/>
  <c r="R24" i="3"/>
  <c r="S24" i="3"/>
  <c r="M25" i="3"/>
  <c r="N25" i="3"/>
  <c r="O25" i="3"/>
  <c r="P25" i="3"/>
  <c r="Q25" i="3"/>
  <c r="R25" i="3"/>
  <c r="S25" i="3"/>
  <c r="M26" i="3"/>
  <c r="M35" i="3" s="1"/>
  <c r="N26" i="3"/>
  <c r="O26" i="3"/>
  <c r="P26" i="3"/>
  <c r="Q26" i="3"/>
  <c r="R26" i="3"/>
  <c r="S26" i="3"/>
  <c r="M27" i="3"/>
  <c r="N27" i="3"/>
  <c r="O27" i="3"/>
  <c r="P27" i="3"/>
  <c r="Q27" i="3"/>
  <c r="R27" i="3"/>
  <c r="S27" i="3"/>
  <c r="M28" i="3"/>
  <c r="N28" i="3"/>
  <c r="O28" i="3"/>
  <c r="O35" i="3" s="1"/>
  <c r="P28" i="3"/>
  <c r="Q28" i="3"/>
  <c r="R28" i="3"/>
  <c r="S28" i="3"/>
  <c r="M29" i="3"/>
  <c r="N29" i="3"/>
  <c r="O29" i="3"/>
  <c r="P29" i="3"/>
  <c r="P35" i="3" s="1"/>
  <c r="Q29" i="3"/>
  <c r="R29" i="3"/>
  <c r="S29" i="3"/>
  <c r="M30" i="3"/>
  <c r="N30" i="3"/>
  <c r="O30" i="3"/>
  <c r="P30" i="3"/>
  <c r="Q30" i="3"/>
  <c r="Q35" i="3" s="1"/>
  <c r="R30" i="3"/>
  <c r="S30" i="3"/>
  <c r="M31" i="3"/>
  <c r="N31" i="3"/>
  <c r="O31" i="3"/>
  <c r="P31" i="3"/>
  <c r="Q31" i="3"/>
  <c r="R31" i="3"/>
  <c r="R35" i="3" s="1"/>
  <c r="S31" i="3"/>
  <c r="M32" i="3"/>
  <c r="N32" i="3"/>
  <c r="O32" i="3"/>
  <c r="P32" i="3"/>
  <c r="Q32" i="3"/>
  <c r="R32" i="3"/>
  <c r="S32" i="3"/>
  <c r="M33" i="3"/>
  <c r="N33" i="3"/>
  <c r="O33" i="3"/>
  <c r="P33" i="3"/>
  <c r="Q33" i="3"/>
  <c r="R33" i="3"/>
  <c r="S33" i="3"/>
  <c r="M34" i="3"/>
  <c r="N34" i="3"/>
  <c r="O34" i="3"/>
  <c r="P34" i="3"/>
  <c r="Q34" i="3"/>
  <c r="R34" i="3"/>
  <c r="S34" i="3"/>
  <c r="N35" i="3"/>
  <c r="L34" i="3"/>
  <c r="L33" i="3"/>
  <c r="L32" i="3"/>
  <c r="L31" i="3"/>
  <c r="L30" i="3"/>
  <c r="L29" i="3"/>
  <c r="L28" i="3"/>
  <c r="L27" i="3"/>
  <c r="S3" i="3"/>
  <c r="L2" i="3"/>
  <c r="R3" i="3"/>
  <c r="S2" i="3"/>
  <c r="L3" i="3"/>
  <c r="M3" i="3"/>
  <c r="N3" i="3"/>
  <c r="O3" i="3"/>
  <c r="P3" i="3"/>
  <c r="Q3" i="3"/>
  <c r="L4" i="3"/>
  <c r="M4" i="3"/>
  <c r="N4" i="3"/>
  <c r="O4" i="3"/>
  <c r="P4" i="3"/>
  <c r="Q4" i="3"/>
  <c r="R4" i="3"/>
  <c r="S4" i="3"/>
  <c r="L5" i="3"/>
  <c r="M5" i="3"/>
  <c r="N5" i="3"/>
  <c r="O5" i="3"/>
  <c r="P5" i="3"/>
  <c r="Q5" i="3"/>
  <c r="R5" i="3"/>
  <c r="S5" i="3"/>
  <c r="L6" i="3"/>
  <c r="M6" i="3"/>
  <c r="N6" i="3"/>
  <c r="O6" i="3"/>
  <c r="P6" i="3"/>
  <c r="Q6" i="3"/>
  <c r="R6" i="3"/>
  <c r="S6" i="3"/>
  <c r="L7" i="3"/>
  <c r="M7" i="3"/>
  <c r="N7" i="3"/>
  <c r="O7" i="3"/>
  <c r="P7" i="3"/>
  <c r="Q7" i="3"/>
  <c r="R7" i="3"/>
  <c r="S7" i="3"/>
  <c r="L8" i="3"/>
  <c r="M8" i="3"/>
  <c r="N8" i="3"/>
  <c r="O8" i="3"/>
  <c r="P8" i="3"/>
  <c r="Q8" i="3"/>
  <c r="R8" i="3"/>
  <c r="S8" i="3"/>
  <c r="L9" i="3"/>
  <c r="M9" i="3"/>
  <c r="N9" i="3"/>
  <c r="O9" i="3"/>
  <c r="P9" i="3"/>
  <c r="Q9" i="3"/>
  <c r="R9" i="3"/>
  <c r="S9" i="3"/>
  <c r="L10" i="3"/>
  <c r="M10" i="3"/>
  <c r="N10" i="3"/>
  <c r="O10" i="3"/>
  <c r="P10" i="3"/>
  <c r="Q10" i="3"/>
  <c r="R10" i="3"/>
  <c r="S10" i="3"/>
  <c r="L11" i="3"/>
  <c r="M11" i="3"/>
  <c r="N11" i="3"/>
  <c r="O11" i="3"/>
  <c r="P11" i="3"/>
  <c r="Q11" i="3"/>
  <c r="R11" i="3"/>
  <c r="S11" i="3"/>
  <c r="L12" i="3"/>
  <c r="M12" i="3"/>
  <c r="N12" i="3"/>
  <c r="O12" i="3"/>
  <c r="P12" i="3"/>
  <c r="Q12" i="3"/>
  <c r="R12" i="3"/>
  <c r="S12" i="3"/>
  <c r="L13" i="3"/>
  <c r="M13" i="3"/>
  <c r="N13" i="3"/>
  <c r="O13" i="3"/>
  <c r="P13" i="3"/>
  <c r="Q13" i="3"/>
  <c r="R13" i="3"/>
  <c r="S13" i="3"/>
  <c r="L14" i="3"/>
  <c r="M14" i="3"/>
  <c r="N14" i="3"/>
  <c r="O14" i="3"/>
  <c r="P14" i="3"/>
  <c r="Q14" i="3"/>
  <c r="R14" i="3"/>
  <c r="S14" i="3"/>
  <c r="L15" i="3"/>
  <c r="M15" i="3"/>
  <c r="N15" i="3"/>
  <c r="O15" i="3"/>
  <c r="P15" i="3"/>
  <c r="Q15" i="3"/>
  <c r="R15" i="3"/>
  <c r="S15" i="3"/>
  <c r="L16" i="3"/>
  <c r="M16" i="3"/>
  <c r="N16" i="3"/>
  <c r="O16" i="3"/>
  <c r="P16" i="3"/>
  <c r="Q16" i="3"/>
  <c r="R16" i="3"/>
  <c r="S16" i="3"/>
  <c r="L17" i="3"/>
  <c r="M17" i="3"/>
  <c r="N17" i="3"/>
  <c r="O17" i="3"/>
  <c r="P17" i="3"/>
  <c r="Q17" i="3"/>
  <c r="R17" i="3"/>
  <c r="S17" i="3"/>
  <c r="M2" i="3"/>
  <c r="N2" i="3"/>
  <c r="O2" i="3"/>
  <c r="P2" i="3"/>
  <c r="Q2" i="3"/>
  <c r="R2" i="3"/>
  <c r="J2" i="3"/>
  <c r="K2" i="2"/>
  <c r="K1" i="2"/>
  <c r="L35" i="3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<sst xmlns="http://schemas.openxmlformats.org/spreadsheetml/2006/main" count="100" uniqueCount="73">
  <si>
    <t>Generující matice</t>
  </si>
  <si>
    <t>m</t>
  </si>
  <si>
    <t>k</t>
  </si>
  <si>
    <t>systematičnost</t>
  </si>
  <si>
    <t>Všechna kódová slova</t>
  </si>
  <si>
    <t>Počet slov</t>
  </si>
  <si>
    <t>r</t>
  </si>
  <si>
    <t>ne</t>
  </si>
  <si>
    <t>2 na 4 4bit slov</t>
  </si>
  <si>
    <t>1XOR2</t>
  </si>
  <si>
    <t>1XOR3</t>
  </si>
  <si>
    <t>1XOR4</t>
  </si>
  <si>
    <t>2XOR3</t>
  </si>
  <si>
    <t>2XOR4</t>
  </si>
  <si>
    <t>3XOR4</t>
  </si>
  <si>
    <t>1XOR2XOR3</t>
  </si>
  <si>
    <t>1XOR2XOR4</t>
  </si>
  <si>
    <t>1XOR3XOR4</t>
  </si>
  <si>
    <t>2XOR3XOR4</t>
  </si>
  <si>
    <t>1XOR2XOR3XOR4</t>
  </si>
  <si>
    <t>00000000</t>
  </si>
  <si>
    <t>00010111</t>
  </si>
  <si>
    <t>00101111</t>
  </si>
  <si>
    <t>00111000</t>
  </si>
  <si>
    <t>01000100</t>
  </si>
  <si>
    <t>01010011</t>
  </si>
  <si>
    <t>01101011</t>
  </si>
  <si>
    <t>01111100</t>
  </si>
  <si>
    <t>10001010</t>
  </si>
  <si>
    <t>10011101</t>
  </si>
  <si>
    <t>10100101</t>
  </si>
  <si>
    <t>10110010</t>
  </si>
  <si>
    <t>11001110</t>
  </si>
  <si>
    <t>11011001</t>
  </si>
  <si>
    <t>11100001</t>
  </si>
  <si>
    <t>11110110</t>
  </si>
  <si>
    <t>A-Z</t>
  </si>
  <si>
    <t>DEC</t>
  </si>
  <si>
    <t>Výsledek</t>
  </si>
  <si>
    <t>Kontrola</t>
  </si>
  <si>
    <t>Všechna kódová slova pomocí součin matic</t>
  </si>
  <si>
    <t>řádek 4</t>
  </si>
  <si>
    <t>řádek 3</t>
  </si>
  <si>
    <t>řádek 3 xor řádek 4</t>
  </si>
  <si>
    <t>řádek 2</t>
  </si>
  <si>
    <t>řádek 2 xor řádek 4</t>
  </si>
  <si>
    <t>xor všech předešlých slov</t>
  </si>
  <si>
    <t>řádek 2 xor řádek 3</t>
  </si>
  <si>
    <t>řádek 2 xor řádek 3 xor řádek 4</t>
  </si>
  <si>
    <t>řádek 1 xor řádek 2 xor řádek 3 xor řádek 4</t>
  </si>
  <si>
    <t>řádek 1 xor řádek 2 xor řádek 3</t>
  </si>
  <si>
    <t>řádek 1 xor řádek 2 xor řádek 4</t>
  </si>
  <si>
    <t>řádek 1 xor řádek 2</t>
  </si>
  <si>
    <t>řádek 1 xor řádek 3 xor řádek 4</t>
  </si>
  <si>
    <t>řádek 1 xor řádek 3</t>
  </si>
  <si>
    <t>řádek 1 xor řádek 4</t>
  </si>
  <si>
    <t>řádek 1</t>
  </si>
  <si>
    <t>Způsob vzniku postupné zabezpečování všech možných slov</t>
  </si>
  <si>
    <t>žádný řádek =&gt; 0</t>
  </si>
  <si>
    <t>řádek se rozumí řádek matice G, xor je funkce se stejnou pravdivostní tabulkou jako =MOD(x+y;2) což je modulo 2 z moodlu =&gt; A B = Y, 0 0 = 0, 0 1 = 1, 1 0 = 1, 1 1 = 0</t>
  </si>
  <si>
    <t xml:space="preserve">Způsob vzniku postupné sčítání kódových slov z generující matice </t>
  </si>
  <si>
    <t>řádek 1 matice g</t>
  </si>
  <si>
    <t>řádek 2 matice g</t>
  </si>
  <si>
    <t>řádek 3 matice g</t>
  </si>
  <si>
    <t>řádek 4 matice g</t>
  </si>
  <si>
    <t>m=2r−1</t>
  </si>
  <si>
    <t>k=m−r</t>
  </si>
  <si>
    <r>
      <t>r</t>
    </r>
    <r>
      <rPr>
        <sz val="11"/>
        <color theme="1"/>
        <rFont val="Trebuchet MS"/>
        <family val="2"/>
        <charset val="238"/>
      </rPr>
      <t xml:space="preserve"> – počet kontrolních (paritních) bitů</t>
    </r>
  </si>
  <si>
    <r>
      <t>k</t>
    </r>
    <r>
      <rPr>
        <sz val="11"/>
        <color theme="1"/>
        <rFont val="Trebuchet MS"/>
        <family val="2"/>
        <charset val="238"/>
      </rPr>
      <t xml:space="preserve"> – počet informačních bitů</t>
    </r>
  </si>
  <si>
    <r>
      <t>m</t>
    </r>
    <r>
      <rPr>
        <sz val="11"/>
        <color theme="1"/>
        <rFont val="Trebuchet MS"/>
        <family val="2"/>
        <charset val="238"/>
      </rPr>
      <t xml:space="preserve"> – celková délka kódového slova</t>
    </r>
  </si>
  <si>
    <t>Roztáhnutá tabulka</t>
  </si>
  <si>
    <t>Poznámka</t>
  </si>
  <si>
    <t>S lineárně rostoucím počtem paritních bitů se exponenciálně zvyšuje počet informačních bitů takže poměr k:r exponenciálně roste … tzn že na mnohonásobně větší informaci je nutno přidat pouze pár paritních (kontrolních bitů)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</si>
</sst>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sz val="11"/>
      <color theme="9" tint="-0.249977111117893"/>
      <name val="Trebuchet MS"/>
      <family val="2"/>
      <charset val="238"/>
    </font>
    <font>
      <b/>
      <sz val="11"/>
      <color theme="9" tint="-0.249977111117893"/>
      <name val="Trebuchet MS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0" xfId="0" applyFont="1"/>
    <xf numFmtId="0" fontId="1" fillId="0" borderId="2" xfId="0" applyFont="1" applyBorder="1"/>
    <xf numFmtId="2" fontId="1" fillId="0" borderId="0" xfId="0" applyNumberFormat="1" applyFont="1"/>
    <xf numFmtId="1" fontId="1" fillId="0" borderId="0" xfId="0" applyNumberFormat="1" applyFont="1"/>
    <xf numFmtId="1" fontId="1" fillId="0" borderId="2" xfId="0" applyNumberFormat="1" applyFont="1" applyBorder="1"/>
    <xf numFmtId="1" fontId="1" fillId="0" borderId="3" xfId="0" applyNumberFormat="1" applyFont="1" applyBorder="1"/>
    <xf numFmtId="1" fontId="1" fillId="0" borderId="5" xfId="0" applyNumberFormat="1" applyFont="1" applyBorder="1"/>
    <xf numFmtId="1" fontId="1" fillId="0" borderId="6" xfId="0" applyNumberFormat="1" applyFont="1" applyBorder="1"/>
    <xf numFmtId="1" fontId="1" fillId="0" borderId="4" xfId="0" applyNumberFormat="1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" fillId="0" borderId="0" xfId="0" applyFont="1" applyBorder="1"/>
    <xf numFmtId="0" fontId="2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9CC96-000A-4766-8C4F-EE194A8AE00D}">
  <sheetPr codeName="List1"/>
  <dimension ref="A1:K6"/>
  <sheetViews>
    <sheetView tabSelected="1" zoomScale="130" zoomScaleNormal="130" workbookViewId="0">
      <selection activeCell="J4" sqref="J4"/>
    </sheetView>
  </sheetViews>
  <sheetFormatPr defaultColWidth="8.7109375" defaultRowHeight="16.5" x14ac:dyDescent="0.3"/>
  <cols>
    <col min="1" max="1" width="2.42578125" style="1" customWidth="1"/>
    <col min="2" max="2" width="2.28515625" style="1" customWidth="1"/>
    <col min="3" max="3" width="2.7109375" style="1" customWidth="1"/>
    <col min="4" max="4" width="2.42578125" style="1" customWidth="1"/>
    <col min="5" max="5" width="2.28515625" style="1" customWidth="1"/>
    <col min="6" max="6" width="2.7109375" style="1" customWidth="1"/>
    <col min="7" max="8" width="2.42578125" style="1" customWidth="1"/>
    <col min="9" max="9" width="10.7109375" style="1" bestFit="1" customWidth="1"/>
    <col min="10" max="10" width="15.140625" style="1" bestFit="1" customWidth="1"/>
    <col min="11" max="16384" width="8.7109375" style="1"/>
  </cols>
  <sheetData>
    <row r="1" spans="1:11" x14ac:dyDescent="0.3">
      <c r="A1" s="15" t="s">
        <v>0</v>
      </c>
      <c r="B1" s="15"/>
      <c r="C1" s="15"/>
      <c r="D1" s="15"/>
      <c r="E1" s="15"/>
      <c r="F1" s="15"/>
      <c r="G1" s="15"/>
      <c r="H1" s="15"/>
      <c r="I1" s="4"/>
      <c r="J1" s="4" t="s">
        <v>1</v>
      </c>
      <c r="K1" s="3">
        <f>LEN(_xlfn.CONCAT(A2:H2))</f>
        <v>8</v>
      </c>
    </row>
    <row r="2" spans="1:11" x14ac:dyDescent="0.3">
      <c r="A2" s="1">
        <v>1</v>
      </c>
      <c r="B2" s="1">
        <v>0</v>
      </c>
      <c r="C2" s="1">
        <v>1</v>
      </c>
      <c r="D2" s="1">
        <v>0</v>
      </c>
      <c r="E2" s="1">
        <v>1</v>
      </c>
      <c r="F2" s="1">
        <v>0</v>
      </c>
      <c r="G2" s="1">
        <v>1</v>
      </c>
      <c r="H2" s="1">
        <v>0</v>
      </c>
      <c r="I2" s="4"/>
      <c r="J2" s="4" t="s">
        <v>2</v>
      </c>
      <c r="K2" s="3">
        <f>LEN(_xlfn.CONCAT(A2:A5))</f>
        <v>4</v>
      </c>
    </row>
    <row r="3" spans="1:11" x14ac:dyDescent="0.3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4"/>
      <c r="J3" s="4" t="s">
        <v>3</v>
      </c>
      <c r="K3" s="3" t="s">
        <v>7</v>
      </c>
    </row>
    <row r="4" spans="1:11" x14ac:dyDescent="0.3">
      <c r="A4" s="1">
        <v>1</v>
      </c>
      <c r="B4" s="1">
        <v>0</v>
      </c>
      <c r="C4" s="1">
        <v>1</v>
      </c>
      <c r="D4" s="1">
        <v>0</v>
      </c>
      <c r="E4" s="1">
        <v>1</v>
      </c>
      <c r="F4" s="1">
        <v>1</v>
      </c>
      <c r="G4" s="1">
        <v>1</v>
      </c>
      <c r="H4" s="1">
        <v>1</v>
      </c>
      <c r="I4" s="4"/>
    </row>
    <row r="5" spans="1:11" x14ac:dyDescent="0.3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1</v>
      </c>
      <c r="G5" s="1">
        <v>0</v>
      </c>
      <c r="H5" s="1">
        <v>1</v>
      </c>
    </row>
    <row r="6" spans="1:11" x14ac:dyDescent="0.3">
      <c r="I6" s="3"/>
    </row>
  </sheetData>
  <mergeCells count="1">
    <mergeCell ref="A1:H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386B0-6205-4257-956C-9C928168939B}">
  <sheetPr codeName="List2"/>
  <dimension ref="A1:AX37"/>
  <sheetViews>
    <sheetView zoomScale="85" zoomScaleNormal="85" workbookViewId="0">
      <selection activeCell="BE31" sqref="BE31"/>
    </sheetView>
  </sheetViews>
  <sheetFormatPr defaultColWidth="3.7109375" defaultRowHeight="16.5" x14ac:dyDescent="0.3"/>
  <cols>
    <col min="1" max="8" width="2.140625" style="1" bestFit="1" customWidth="1"/>
    <col min="9" max="9" width="4.42578125" style="1" bestFit="1" customWidth="1"/>
    <col min="10" max="10" width="17.140625" style="1" customWidth="1"/>
    <col min="11" max="11" width="70.85546875" style="1" bestFit="1" customWidth="1"/>
    <col min="12" max="19" width="2.140625" style="1" bestFit="1" customWidth="1"/>
    <col min="20" max="20" width="9.28515625" style="1" customWidth="1"/>
    <col min="21" max="21" width="3.28515625" style="1" bestFit="1" customWidth="1"/>
    <col min="22" max="24" width="2.140625" style="1" bestFit="1" customWidth="1"/>
    <col min="25" max="29" width="3.7109375" style="1"/>
    <col min="30" max="31" width="10.140625" style="1" bestFit="1" customWidth="1"/>
    <col min="32" max="32" width="4.7109375" style="1" bestFit="1" customWidth="1"/>
    <col min="33" max="34" width="3.7109375" style="1"/>
    <col min="35" max="36" width="4.42578125" style="1" bestFit="1" customWidth="1"/>
    <col min="37" max="37" width="7.85546875" style="1" bestFit="1" customWidth="1"/>
    <col min="38" max="41" width="3.7109375" style="1"/>
    <col min="42" max="49" width="2.140625" style="1" bestFit="1" customWidth="1"/>
    <col min="50" max="50" width="31.28515625" style="1" customWidth="1"/>
    <col min="51" max="16384" width="3.7109375" style="1"/>
  </cols>
  <sheetData>
    <row r="1" spans="1:50" x14ac:dyDescent="0.3">
      <c r="A1" s="15" t="s">
        <v>0</v>
      </c>
      <c r="B1" s="15"/>
      <c r="C1" s="15"/>
      <c r="D1" s="15"/>
      <c r="E1" s="15"/>
      <c r="F1" s="15"/>
      <c r="G1" s="15"/>
      <c r="H1" s="15"/>
      <c r="I1" s="2"/>
      <c r="J1" s="4" t="s">
        <v>5</v>
      </c>
      <c r="K1" s="4" t="s">
        <v>57</v>
      </c>
      <c r="L1" s="17" t="s">
        <v>4</v>
      </c>
      <c r="M1" s="17"/>
      <c r="N1" s="17"/>
      <c r="O1" s="17"/>
      <c r="P1" s="17"/>
      <c r="Q1" s="17"/>
      <c r="R1" s="17"/>
      <c r="S1" s="17"/>
      <c r="T1" s="17"/>
      <c r="U1" s="16" t="s">
        <v>8</v>
      </c>
      <c r="V1" s="16"/>
      <c r="W1" s="16"/>
      <c r="X1" s="16"/>
      <c r="Y1" s="16"/>
      <c r="Z1" s="16"/>
      <c r="AA1" s="16"/>
      <c r="AB1" s="16"/>
      <c r="AD1" s="1" t="s">
        <v>38</v>
      </c>
      <c r="AE1" s="1" t="s">
        <v>36</v>
      </c>
      <c r="AF1" s="1" t="s">
        <v>37</v>
      </c>
      <c r="AI1" s="16" t="s">
        <v>39</v>
      </c>
      <c r="AJ1" s="16"/>
      <c r="AK1" s="16"/>
      <c r="AP1" s="17" t="s">
        <v>40</v>
      </c>
      <c r="AQ1" s="17"/>
      <c r="AR1" s="17"/>
      <c r="AS1" s="17"/>
      <c r="AT1" s="17"/>
      <c r="AU1" s="17"/>
      <c r="AV1" s="17"/>
      <c r="AW1" s="17"/>
      <c r="AX1" s="17"/>
    </row>
    <row r="2" spans="1:50" x14ac:dyDescent="0.3">
      <c r="A2" s="1">
        <v>1</v>
      </c>
      <c r="B2" s="1">
        <v>0</v>
      </c>
      <c r="C2" s="1">
        <v>0</v>
      </c>
      <c r="D2" s="1">
        <v>0</v>
      </c>
      <c r="E2" s="1">
        <v>1</v>
      </c>
      <c r="F2" s="1">
        <v>0</v>
      </c>
      <c r="G2" s="1">
        <v>1</v>
      </c>
      <c r="H2" s="1">
        <v>0</v>
      </c>
      <c r="I2" s="1">
        <f>BIN2DEC(_xlfn.CONCAT(A2:H2))</f>
        <v>138</v>
      </c>
      <c r="J2" s="1">
        <f>POWER(2,LEN(_xlfn.CONCAT(A2:A5)))</f>
        <v>16</v>
      </c>
      <c r="K2" s="21" t="s">
        <v>58</v>
      </c>
      <c r="L2" s="6" t="str">
        <f>IF(_xlfn.XOR($U2*A$2,$V2*A$3,$W2*A$4,$X2*A$5),"1","0")</f>
        <v>0</v>
      </c>
      <c r="M2" s="6" t="str">
        <f t="shared" ref="M2:R2" si="0">IF(_xlfn.XOR($U2*B$2,$V2*B$3,$W2*B$4,$X2*B$5),"1","0")</f>
        <v>0</v>
      </c>
      <c r="N2" s="6" t="str">
        <f t="shared" si="0"/>
        <v>0</v>
      </c>
      <c r="O2" s="6" t="str">
        <f t="shared" si="0"/>
        <v>0</v>
      </c>
      <c r="P2" s="6" t="str">
        <f t="shared" si="0"/>
        <v>0</v>
      </c>
      <c r="Q2" s="6" t="str">
        <f t="shared" si="0"/>
        <v>0</v>
      </c>
      <c r="R2" s="6" t="str">
        <f t="shared" si="0"/>
        <v>0</v>
      </c>
      <c r="S2" s="6" t="str">
        <f>IF(_xlfn.XOR($U2*H$2,$V2*H$3,$W2*H$4,$X2*H$5),"1","0")</f>
        <v>0</v>
      </c>
      <c r="U2" s="1">
        <v>0</v>
      </c>
      <c r="V2" s="1">
        <v>0</v>
      </c>
      <c r="W2" s="1">
        <v>0</v>
      </c>
      <c r="X2" s="1">
        <v>0</v>
      </c>
      <c r="AD2" s="8" t="str">
        <f t="shared" ref="AD2:AD17" si="1">_xlfn.CONCAT(L2:S2)</f>
        <v>00000000</v>
      </c>
      <c r="AE2" s="8" t="s">
        <v>20</v>
      </c>
      <c r="AF2" s="1">
        <f>BIN2DEC(AE2)</f>
        <v>0</v>
      </c>
      <c r="AI2" s="1">
        <f>AF2</f>
        <v>0</v>
      </c>
      <c r="AJ2" s="1">
        <f>AF20</f>
        <v>0</v>
      </c>
      <c r="AK2" s="1" t="str">
        <f>IF(AI2=AJ2,"shodné","neshodné")</f>
        <v>shodné</v>
      </c>
      <c r="AP2" s="1" cm="1">
        <f t="array" ref="AP2:AW17">MOD(MMULT(U2:X17,A2:H5),2)</f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</row>
    <row r="3" spans="1:50" x14ac:dyDescent="0.3">
      <c r="A3" s="1">
        <v>0</v>
      </c>
      <c r="B3" s="1">
        <v>1</v>
      </c>
      <c r="C3" s="1">
        <v>0</v>
      </c>
      <c r="D3" s="1">
        <v>0</v>
      </c>
      <c r="E3" s="1">
        <v>0</v>
      </c>
      <c r="F3" s="1">
        <v>1</v>
      </c>
      <c r="G3" s="1">
        <v>0</v>
      </c>
      <c r="H3" s="1">
        <v>0</v>
      </c>
      <c r="I3" s="1">
        <f t="shared" ref="I3:I5" si="2">BIN2DEC(_xlfn.CONCAT(A3:H3))</f>
        <v>68</v>
      </c>
      <c r="J3" s="22" t="s">
        <v>59</v>
      </c>
      <c r="K3" s="21" t="s">
        <v>41</v>
      </c>
      <c r="L3" s="6" t="str">
        <f t="shared" ref="L3:L17" si="3">IF(_xlfn.XOR($U3*A$2,$V3*A$3,$W3*A$4,$X3*A$5),"1","0")</f>
        <v>0</v>
      </c>
      <c r="M3" s="6" t="str">
        <f t="shared" ref="M3:M17" si="4">IF(_xlfn.XOR($U3*B$2,$V3*B$3,$W3*B$4,$X3*B$5),"1","0")</f>
        <v>0</v>
      </c>
      <c r="N3" s="6" t="str">
        <f t="shared" ref="N3:N17" si="5">IF(_xlfn.XOR($U3*C$2,$V3*C$3,$W3*C$4,$X3*C$5),"1","0")</f>
        <v>0</v>
      </c>
      <c r="O3" s="6" t="str">
        <f t="shared" ref="O3:O17" si="6">IF(_xlfn.XOR($U3*D$2,$V3*D$3,$W3*D$4,$X3*D$5),"1","0")</f>
        <v>1</v>
      </c>
      <c r="P3" s="6" t="str">
        <f t="shared" ref="P3:P17" si="7">IF(_xlfn.XOR($U3*E$2,$V3*E$3,$W3*E$4,$X3*E$5),"1","0")</f>
        <v>0</v>
      </c>
      <c r="Q3" s="6" t="str">
        <f t="shared" ref="Q3:Q17" si="8">IF(_xlfn.XOR($U3*F$2,$V3*F$3,$W3*F$4,$X3*F$5),"1","0")</f>
        <v>1</v>
      </c>
      <c r="R3" s="6" t="str">
        <f>IF(_xlfn.XOR($U3*G$2,$V3*G$3,$W3*G$4,$X3*G$5),"1","0")</f>
        <v>1</v>
      </c>
      <c r="S3" s="6" t="str">
        <f>IF(_xlfn.XOR($U3*H$2,$V3*H$3,$W3*H$4,$X3*H$5),"1","0")</f>
        <v>1</v>
      </c>
      <c r="U3" s="1">
        <v>0</v>
      </c>
      <c r="V3" s="1">
        <v>0</v>
      </c>
      <c r="W3" s="1">
        <v>0</v>
      </c>
      <c r="X3" s="1">
        <v>1</v>
      </c>
      <c r="AD3" s="8" t="str">
        <f t="shared" si="1"/>
        <v>00010111</v>
      </c>
      <c r="AE3" s="8" t="s">
        <v>21</v>
      </c>
      <c r="AF3" s="1">
        <f t="shared" ref="AF3:AF17" si="9">BIN2DEC(AE3)</f>
        <v>23</v>
      </c>
      <c r="AI3" s="1">
        <f t="shared" ref="AI3:AI17" si="10">AF3</f>
        <v>23</v>
      </c>
      <c r="AJ3" s="1">
        <f t="shared" ref="AJ3:AJ17" si="11">AF21</f>
        <v>23</v>
      </c>
      <c r="AK3" s="1" t="str">
        <f t="shared" ref="AK3:AK17" si="12">IF(AI3=AJ3,"shodné","neshodné")</f>
        <v>shodné</v>
      </c>
      <c r="AP3" s="1">
        <v>0</v>
      </c>
      <c r="AQ3" s="1">
        <v>0</v>
      </c>
      <c r="AR3" s="1">
        <v>0</v>
      </c>
      <c r="AS3" s="1">
        <v>1</v>
      </c>
      <c r="AT3" s="1">
        <v>0</v>
      </c>
      <c r="AU3" s="1">
        <v>1</v>
      </c>
      <c r="AV3" s="1">
        <v>1</v>
      </c>
      <c r="AW3" s="1">
        <v>1</v>
      </c>
    </row>
    <row r="4" spans="1:50" x14ac:dyDescent="0.3">
      <c r="A4" s="1">
        <v>0</v>
      </c>
      <c r="B4" s="1">
        <v>0</v>
      </c>
      <c r="C4" s="1">
        <v>1</v>
      </c>
      <c r="D4" s="1">
        <v>0</v>
      </c>
      <c r="E4" s="1">
        <v>1</v>
      </c>
      <c r="F4" s="1">
        <v>1</v>
      </c>
      <c r="G4" s="1">
        <v>1</v>
      </c>
      <c r="H4" s="1">
        <v>1</v>
      </c>
      <c r="I4" s="1">
        <f t="shared" si="2"/>
        <v>47</v>
      </c>
      <c r="J4" s="22"/>
      <c r="K4" s="21" t="s">
        <v>42</v>
      </c>
      <c r="L4" s="6" t="str">
        <f t="shared" si="3"/>
        <v>0</v>
      </c>
      <c r="M4" s="6" t="str">
        <f t="shared" si="4"/>
        <v>0</v>
      </c>
      <c r="N4" s="6" t="str">
        <f t="shared" si="5"/>
        <v>1</v>
      </c>
      <c r="O4" s="6" t="str">
        <f t="shared" si="6"/>
        <v>0</v>
      </c>
      <c r="P4" s="6" t="str">
        <f t="shared" si="7"/>
        <v>1</v>
      </c>
      <c r="Q4" s="6" t="str">
        <f t="shared" si="8"/>
        <v>1</v>
      </c>
      <c r="R4" s="6" t="str">
        <f t="shared" ref="R4:R17" si="13">IF(_xlfn.XOR($U4*G$2,$V4*G$3,$W4*G$4,$X4*G$5),"1","0")</f>
        <v>1</v>
      </c>
      <c r="S4" s="6" t="str">
        <f t="shared" ref="S4:S17" si="14">IF(_xlfn.XOR($U4*H$2,$V4*H$3,$W4*H$4,$X4*H$5),"1","0")</f>
        <v>1</v>
      </c>
      <c r="U4" s="1">
        <v>0</v>
      </c>
      <c r="V4" s="1">
        <v>0</v>
      </c>
      <c r="W4" s="1">
        <v>1</v>
      </c>
      <c r="X4" s="1">
        <v>0</v>
      </c>
      <c r="AD4" s="8" t="str">
        <f t="shared" si="1"/>
        <v>00101111</v>
      </c>
      <c r="AE4" s="8" t="s">
        <v>22</v>
      </c>
      <c r="AF4" s="1">
        <f t="shared" si="9"/>
        <v>47</v>
      </c>
      <c r="AI4" s="1">
        <f t="shared" si="10"/>
        <v>47</v>
      </c>
      <c r="AJ4" s="1">
        <f t="shared" si="11"/>
        <v>47</v>
      </c>
      <c r="AK4" s="1" t="str">
        <f t="shared" si="12"/>
        <v>shodné</v>
      </c>
      <c r="AP4" s="1">
        <v>0</v>
      </c>
      <c r="AQ4" s="1">
        <v>0</v>
      </c>
      <c r="AR4" s="1">
        <v>1</v>
      </c>
      <c r="AS4" s="1">
        <v>0</v>
      </c>
      <c r="AT4" s="1">
        <v>1</v>
      </c>
      <c r="AU4" s="1">
        <v>1</v>
      </c>
      <c r="AV4" s="1">
        <v>1</v>
      </c>
      <c r="AW4" s="1">
        <v>1</v>
      </c>
    </row>
    <row r="5" spans="1:50" x14ac:dyDescent="0.3">
      <c r="A5" s="1">
        <v>0</v>
      </c>
      <c r="B5" s="1">
        <v>0</v>
      </c>
      <c r="C5" s="1">
        <v>0</v>
      </c>
      <c r="D5" s="1">
        <v>1</v>
      </c>
      <c r="E5" s="1">
        <v>0</v>
      </c>
      <c r="F5" s="1">
        <v>1</v>
      </c>
      <c r="G5" s="1">
        <v>1</v>
      </c>
      <c r="H5" s="1">
        <v>1</v>
      </c>
      <c r="I5" s="1">
        <f t="shared" si="2"/>
        <v>23</v>
      </c>
      <c r="J5" s="22"/>
      <c r="K5" s="21" t="s">
        <v>43</v>
      </c>
      <c r="L5" s="6" t="str">
        <f t="shared" si="3"/>
        <v>0</v>
      </c>
      <c r="M5" s="6" t="str">
        <f t="shared" si="4"/>
        <v>0</v>
      </c>
      <c r="N5" s="6" t="str">
        <f t="shared" si="5"/>
        <v>1</v>
      </c>
      <c r="O5" s="6" t="str">
        <f t="shared" si="6"/>
        <v>1</v>
      </c>
      <c r="P5" s="6" t="str">
        <f t="shared" si="7"/>
        <v>1</v>
      </c>
      <c r="Q5" s="6" t="str">
        <f t="shared" si="8"/>
        <v>0</v>
      </c>
      <c r="R5" s="6" t="str">
        <f t="shared" si="13"/>
        <v>0</v>
      </c>
      <c r="S5" s="6" t="str">
        <f t="shared" si="14"/>
        <v>0</v>
      </c>
      <c r="U5" s="1">
        <v>0</v>
      </c>
      <c r="V5" s="1">
        <v>0</v>
      </c>
      <c r="W5" s="1">
        <v>1</v>
      </c>
      <c r="X5" s="1">
        <v>1</v>
      </c>
      <c r="AD5" s="8" t="str">
        <f t="shared" si="1"/>
        <v>00111000</v>
      </c>
      <c r="AE5" s="8" t="s">
        <v>23</v>
      </c>
      <c r="AF5" s="1">
        <f t="shared" si="9"/>
        <v>56</v>
      </c>
      <c r="AI5" s="1">
        <f t="shared" si="10"/>
        <v>56</v>
      </c>
      <c r="AJ5" s="1">
        <f t="shared" si="11"/>
        <v>56</v>
      </c>
      <c r="AK5" s="1" t="str">
        <f t="shared" si="12"/>
        <v>shodné</v>
      </c>
      <c r="AP5" s="1">
        <v>0</v>
      </c>
      <c r="AQ5" s="1">
        <v>0</v>
      </c>
      <c r="AR5" s="1">
        <v>1</v>
      </c>
      <c r="AS5" s="1">
        <v>1</v>
      </c>
      <c r="AT5" s="1">
        <v>1</v>
      </c>
      <c r="AU5" s="1">
        <v>0</v>
      </c>
      <c r="AV5" s="1">
        <v>0</v>
      </c>
      <c r="AW5" s="1">
        <v>0</v>
      </c>
    </row>
    <row r="6" spans="1:50" x14ac:dyDescent="0.3">
      <c r="J6" s="22"/>
      <c r="K6" s="21" t="s">
        <v>44</v>
      </c>
      <c r="L6" s="6" t="str">
        <f t="shared" si="3"/>
        <v>0</v>
      </c>
      <c r="M6" s="6" t="str">
        <f t="shared" si="4"/>
        <v>1</v>
      </c>
      <c r="N6" s="6" t="str">
        <f t="shared" si="5"/>
        <v>0</v>
      </c>
      <c r="O6" s="6" t="str">
        <f t="shared" si="6"/>
        <v>0</v>
      </c>
      <c r="P6" s="6" t="str">
        <f t="shared" si="7"/>
        <v>0</v>
      </c>
      <c r="Q6" s="6" t="str">
        <f t="shared" si="8"/>
        <v>1</v>
      </c>
      <c r="R6" s="6" t="str">
        <f t="shared" si="13"/>
        <v>0</v>
      </c>
      <c r="S6" s="6" t="str">
        <f t="shared" si="14"/>
        <v>0</v>
      </c>
      <c r="U6" s="1">
        <v>0</v>
      </c>
      <c r="V6" s="1">
        <v>1</v>
      </c>
      <c r="W6" s="1">
        <v>0</v>
      </c>
      <c r="X6" s="1">
        <v>0</v>
      </c>
      <c r="AD6" s="8" t="str">
        <f t="shared" si="1"/>
        <v>01000100</v>
      </c>
      <c r="AE6" s="8" t="s">
        <v>24</v>
      </c>
      <c r="AF6" s="1">
        <f t="shared" si="9"/>
        <v>68</v>
      </c>
      <c r="AI6" s="1">
        <f t="shared" si="10"/>
        <v>68</v>
      </c>
      <c r="AJ6" s="1">
        <f t="shared" si="11"/>
        <v>68</v>
      </c>
      <c r="AK6" s="1" t="str">
        <f t="shared" si="12"/>
        <v>shodné</v>
      </c>
      <c r="AP6" s="1">
        <v>0</v>
      </c>
      <c r="AQ6" s="1">
        <v>1</v>
      </c>
      <c r="AR6" s="1">
        <v>0</v>
      </c>
      <c r="AS6" s="1">
        <v>0</v>
      </c>
      <c r="AT6" s="1">
        <v>0</v>
      </c>
      <c r="AU6" s="1">
        <v>1</v>
      </c>
      <c r="AV6" s="1">
        <v>0</v>
      </c>
      <c r="AW6" s="1">
        <v>0</v>
      </c>
    </row>
    <row r="7" spans="1:50" x14ac:dyDescent="0.3">
      <c r="J7" s="22"/>
      <c r="K7" s="21" t="s">
        <v>45</v>
      </c>
      <c r="L7" s="6" t="str">
        <f t="shared" si="3"/>
        <v>0</v>
      </c>
      <c r="M7" s="6" t="str">
        <f t="shared" si="4"/>
        <v>1</v>
      </c>
      <c r="N7" s="6" t="str">
        <f t="shared" si="5"/>
        <v>0</v>
      </c>
      <c r="O7" s="6" t="str">
        <f t="shared" si="6"/>
        <v>1</v>
      </c>
      <c r="P7" s="6" t="str">
        <f t="shared" si="7"/>
        <v>0</v>
      </c>
      <c r="Q7" s="6" t="str">
        <f t="shared" si="8"/>
        <v>0</v>
      </c>
      <c r="R7" s="6" t="str">
        <f t="shared" si="13"/>
        <v>1</v>
      </c>
      <c r="S7" s="6" t="str">
        <f t="shared" si="14"/>
        <v>1</v>
      </c>
      <c r="U7" s="1">
        <v>0</v>
      </c>
      <c r="V7" s="1">
        <v>1</v>
      </c>
      <c r="W7" s="1">
        <v>0</v>
      </c>
      <c r="X7" s="1">
        <v>1</v>
      </c>
      <c r="AD7" s="8" t="str">
        <f t="shared" si="1"/>
        <v>01010011</v>
      </c>
      <c r="AE7" s="8" t="s">
        <v>25</v>
      </c>
      <c r="AF7" s="1">
        <f t="shared" si="9"/>
        <v>83</v>
      </c>
      <c r="AI7" s="1">
        <f t="shared" si="10"/>
        <v>83</v>
      </c>
      <c r="AJ7" s="1">
        <f t="shared" si="11"/>
        <v>83</v>
      </c>
      <c r="AK7" s="1" t="str">
        <f t="shared" si="12"/>
        <v>shodné</v>
      </c>
      <c r="AP7" s="1">
        <v>0</v>
      </c>
      <c r="AQ7" s="1">
        <v>1</v>
      </c>
      <c r="AR7" s="1">
        <v>0</v>
      </c>
      <c r="AS7" s="1">
        <v>1</v>
      </c>
      <c r="AT7" s="1">
        <v>0</v>
      </c>
      <c r="AU7" s="1">
        <v>0</v>
      </c>
      <c r="AV7" s="1">
        <v>1</v>
      </c>
      <c r="AW7" s="1">
        <v>1</v>
      </c>
    </row>
    <row r="8" spans="1:50" x14ac:dyDescent="0.3">
      <c r="J8" s="22"/>
      <c r="K8" s="21" t="s">
        <v>47</v>
      </c>
      <c r="L8" s="6" t="str">
        <f t="shared" si="3"/>
        <v>0</v>
      </c>
      <c r="M8" s="6" t="str">
        <f t="shared" si="4"/>
        <v>1</v>
      </c>
      <c r="N8" s="6" t="str">
        <f t="shared" si="5"/>
        <v>1</v>
      </c>
      <c r="O8" s="6" t="str">
        <f t="shared" si="6"/>
        <v>0</v>
      </c>
      <c r="P8" s="6" t="str">
        <f t="shared" si="7"/>
        <v>1</v>
      </c>
      <c r="Q8" s="6" t="str">
        <f t="shared" si="8"/>
        <v>0</v>
      </c>
      <c r="R8" s="6" t="str">
        <f t="shared" si="13"/>
        <v>1</v>
      </c>
      <c r="S8" s="6" t="str">
        <f t="shared" si="14"/>
        <v>1</v>
      </c>
      <c r="U8" s="1">
        <v>0</v>
      </c>
      <c r="V8" s="1">
        <v>1</v>
      </c>
      <c r="W8" s="1">
        <v>1</v>
      </c>
      <c r="X8" s="1">
        <v>0</v>
      </c>
      <c r="AD8" s="8" t="str">
        <f t="shared" si="1"/>
        <v>01101011</v>
      </c>
      <c r="AE8" s="8" t="s">
        <v>26</v>
      </c>
      <c r="AF8" s="1">
        <f t="shared" si="9"/>
        <v>107</v>
      </c>
      <c r="AI8" s="1">
        <f t="shared" si="10"/>
        <v>107</v>
      </c>
      <c r="AJ8" s="1">
        <f t="shared" si="11"/>
        <v>107</v>
      </c>
      <c r="AK8" s="1" t="str">
        <f t="shared" si="12"/>
        <v>shodné</v>
      </c>
      <c r="AP8" s="1">
        <v>0</v>
      </c>
      <c r="AQ8" s="1">
        <v>1</v>
      </c>
      <c r="AR8" s="1">
        <v>1</v>
      </c>
      <c r="AS8" s="1">
        <v>0</v>
      </c>
      <c r="AT8" s="1">
        <v>1</v>
      </c>
      <c r="AU8" s="1">
        <v>0</v>
      </c>
      <c r="AV8" s="1">
        <v>1</v>
      </c>
      <c r="AW8" s="1">
        <v>1</v>
      </c>
    </row>
    <row r="9" spans="1:50" x14ac:dyDescent="0.3">
      <c r="J9" s="22"/>
      <c r="K9" s="21" t="s">
        <v>48</v>
      </c>
      <c r="L9" s="6" t="str">
        <f t="shared" si="3"/>
        <v>0</v>
      </c>
      <c r="M9" s="6" t="str">
        <f t="shared" si="4"/>
        <v>1</v>
      </c>
      <c r="N9" s="6" t="str">
        <f t="shared" si="5"/>
        <v>1</v>
      </c>
      <c r="O9" s="6" t="str">
        <f t="shared" si="6"/>
        <v>1</v>
      </c>
      <c r="P9" s="6" t="str">
        <f t="shared" si="7"/>
        <v>1</v>
      </c>
      <c r="Q9" s="6" t="str">
        <f t="shared" si="8"/>
        <v>1</v>
      </c>
      <c r="R9" s="6" t="str">
        <f t="shared" si="13"/>
        <v>0</v>
      </c>
      <c r="S9" s="6" t="str">
        <f t="shared" si="14"/>
        <v>0</v>
      </c>
      <c r="U9" s="1">
        <v>0</v>
      </c>
      <c r="V9" s="1">
        <v>1</v>
      </c>
      <c r="W9" s="1">
        <v>1</v>
      </c>
      <c r="X9" s="1">
        <v>1</v>
      </c>
      <c r="AD9" s="8" t="str">
        <f t="shared" si="1"/>
        <v>01111100</v>
      </c>
      <c r="AE9" s="8" t="s">
        <v>27</v>
      </c>
      <c r="AF9" s="1">
        <f t="shared" si="9"/>
        <v>124</v>
      </c>
      <c r="AI9" s="1">
        <f t="shared" si="10"/>
        <v>124</v>
      </c>
      <c r="AJ9" s="1">
        <f t="shared" si="11"/>
        <v>124</v>
      </c>
      <c r="AK9" s="1" t="str">
        <f t="shared" si="12"/>
        <v>shodné</v>
      </c>
      <c r="AP9" s="1">
        <v>0</v>
      </c>
      <c r="AQ9" s="1">
        <v>1</v>
      </c>
      <c r="AR9" s="1">
        <v>1</v>
      </c>
      <c r="AS9" s="1">
        <v>1</v>
      </c>
      <c r="AT9" s="1">
        <v>1</v>
      </c>
      <c r="AU9" s="1">
        <v>1</v>
      </c>
      <c r="AV9" s="1">
        <v>0</v>
      </c>
      <c r="AW9" s="1">
        <v>0</v>
      </c>
    </row>
    <row r="10" spans="1:50" x14ac:dyDescent="0.3">
      <c r="J10" s="22"/>
      <c r="K10" s="21" t="s">
        <v>56</v>
      </c>
      <c r="L10" s="6" t="str">
        <f t="shared" si="3"/>
        <v>1</v>
      </c>
      <c r="M10" s="6" t="str">
        <f t="shared" si="4"/>
        <v>0</v>
      </c>
      <c r="N10" s="6" t="str">
        <f t="shared" si="5"/>
        <v>0</v>
      </c>
      <c r="O10" s="6" t="str">
        <f t="shared" si="6"/>
        <v>0</v>
      </c>
      <c r="P10" s="6" t="str">
        <f t="shared" si="7"/>
        <v>1</v>
      </c>
      <c r="Q10" s="6" t="str">
        <f t="shared" si="8"/>
        <v>0</v>
      </c>
      <c r="R10" s="6" t="str">
        <f t="shared" si="13"/>
        <v>1</v>
      </c>
      <c r="S10" s="6" t="str">
        <f t="shared" si="14"/>
        <v>0</v>
      </c>
      <c r="U10" s="1">
        <v>1</v>
      </c>
      <c r="V10" s="1">
        <v>0</v>
      </c>
      <c r="W10" s="1">
        <v>0</v>
      </c>
      <c r="X10" s="1">
        <v>0</v>
      </c>
      <c r="AD10" s="8" t="str">
        <f t="shared" si="1"/>
        <v>10001010</v>
      </c>
      <c r="AE10" s="8" t="s">
        <v>28</v>
      </c>
      <c r="AF10" s="1">
        <f t="shared" si="9"/>
        <v>138</v>
      </c>
      <c r="AI10" s="1">
        <f t="shared" si="10"/>
        <v>138</v>
      </c>
      <c r="AJ10" s="1">
        <f t="shared" si="11"/>
        <v>138</v>
      </c>
      <c r="AK10" s="1" t="str">
        <f t="shared" si="12"/>
        <v>shodné</v>
      </c>
      <c r="AP10" s="1">
        <v>1</v>
      </c>
      <c r="AQ10" s="1">
        <v>0</v>
      </c>
      <c r="AR10" s="1">
        <v>0</v>
      </c>
      <c r="AS10" s="1">
        <v>0</v>
      </c>
      <c r="AT10" s="1">
        <v>1</v>
      </c>
      <c r="AU10" s="1">
        <v>0</v>
      </c>
      <c r="AV10" s="1">
        <v>1</v>
      </c>
      <c r="AW10" s="1">
        <v>0</v>
      </c>
    </row>
    <row r="11" spans="1:50" x14ac:dyDescent="0.3">
      <c r="J11" s="22"/>
      <c r="K11" s="21" t="s">
        <v>55</v>
      </c>
      <c r="L11" s="6" t="str">
        <f t="shared" si="3"/>
        <v>1</v>
      </c>
      <c r="M11" s="6" t="str">
        <f t="shared" si="4"/>
        <v>0</v>
      </c>
      <c r="N11" s="6" t="str">
        <f t="shared" si="5"/>
        <v>0</v>
      </c>
      <c r="O11" s="6" t="str">
        <f t="shared" si="6"/>
        <v>1</v>
      </c>
      <c r="P11" s="6" t="str">
        <f t="shared" si="7"/>
        <v>1</v>
      </c>
      <c r="Q11" s="6" t="str">
        <f t="shared" si="8"/>
        <v>1</v>
      </c>
      <c r="R11" s="6" t="str">
        <f t="shared" si="13"/>
        <v>0</v>
      </c>
      <c r="S11" s="6" t="str">
        <f t="shared" si="14"/>
        <v>1</v>
      </c>
      <c r="U11" s="1">
        <v>1</v>
      </c>
      <c r="V11" s="1">
        <v>0</v>
      </c>
      <c r="W11" s="1">
        <v>0</v>
      </c>
      <c r="X11" s="1">
        <v>1</v>
      </c>
      <c r="AD11" s="8" t="str">
        <f t="shared" si="1"/>
        <v>10011101</v>
      </c>
      <c r="AE11" s="8" t="s">
        <v>29</v>
      </c>
      <c r="AF11" s="1">
        <f t="shared" si="9"/>
        <v>157</v>
      </c>
      <c r="AI11" s="1">
        <f t="shared" si="10"/>
        <v>157</v>
      </c>
      <c r="AJ11" s="1">
        <f t="shared" si="11"/>
        <v>157</v>
      </c>
      <c r="AK11" s="1" t="str">
        <f t="shared" si="12"/>
        <v>shodné</v>
      </c>
      <c r="AP11" s="1">
        <v>1</v>
      </c>
      <c r="AQ11" s="1">
        <v>0</v>
      </c>
      <c r="AR11" s="1">
        <v>0</v>
      </c>
      <c r="AS11" s="1">
        <v>1</v>
      </c>
      <c r="AT11" s="1">
        <v>1</v>
      </c>
      <c r="AU11" s="1">
        <v>1</v>
      </c>
      <c r="AV11" s="1">
        <v>0</v>
      </c>
      <c r="AW11" s="1">
        <v>1</v>
      </c>
    </row>
    <row r="12" spans="1:50" x14ac:dyDescent="0.3">
      <c r="J12" s="22"/>
      <c r="K12" s="21" t="s">
        <v>54</v>
      </c>
      <c r="L12" s="6" t="str">
        <f t="shared" si="3"/>
        <v>1</v>
      </c>
      <c r="M12" s="6" t="str">
        <f t="shared" si="4"/>
        <v>0</v>
      </c>
      <c r="N12" s="6" t="str">
        <f t="shared" si="5"/>
        <v>1</v>
      </c>
      <c r="O12" s="6" t="str">
        <f t="shared" si="6"/>
        <v>0</v>
      </c>
      <c r="P12" s="6" t="str">
        <f t="shared" si="7"/>
        <v>0</v>
      </c>
      <c r="Q12" s="6" t="str">
        <f t="shared" si="8"/>
        <v>1</v>
      </c>
      <c r="R12" s="6" t="str">
        <f t="shared" si="13"/>
        <v>0</v>
      </c>
      <c r="S12" s="6" t="str">
        <f t="shared" si="14"/>
        <v>1</v>
      </c>
      <c r="U12" s="1">
        <v>1</v>
      </c>
      <c r="V12" s="1">
        <v>0</v>
      </c>
      <c r="W12" s="1">
        <v>1</v>
      </c>
      <c r="X12" s="1">
        <v>0</v>
      </c>
      <c r="AD12" s="8" t="str">
        <f t="shared" si="1"/>
        <v>10100101</v>
      </c>
      <c r="AE12" s="8" t="s">
        <v>30</v>
      </c>
      <c r="AF12" s="1">
        <f t="shared" si="9"/>
        <v>165</v>
      </c>
      <c r="AI12" s="1">
        <f t="shared" si="10"/>
        <v>165</v>
      </c>
      <c r="AJ12" s="1">
        <f t="shared" si="11"/>
        <v>165</v>
      </c>
      <c r="AK12" s="1" t="str">
        <f t="shared" si="12"/>
        <v>shodné</v>
      </c>
      <c r="AP12" s="1">
        <v>1</v>
      </c>
      <c r="AQ12" s="1">
        <v>0</v>
      </c>
      <c r="AR12" s="1">
        <v>1</v>
      </c>
      <c r="AS12" s="1">
        <v>0</v>
      </c>
      <c r="AT12" s="1">
        <v>0</v>
      </c>
      <c r="AU12" s="1">
        <v>1</v>
      </c>
      <c r="AV12" s="1">
        <v>0</v>
      </c>
      <c r="AW12" s="1">
        <v>1</v>
      </c>
    </row>
    <row r="13" spans="1:50" x14ac:dyDescent="0.3">
      <c r="J13" s="22"/>
      <c r="K13" s="21" t="s">
        <v>53</v>
      </c>
      <c r="L13" s="6" t="str">
        <f t="shared" si="3"/>
        <v>1</v>
      </c>
      <c r="M13" s="6" t="str">
        <f t="shared" si="4"/>
        <v>0</v>
      </c>
      <c r="N13" s="6" t="str">
        <f t="shared" si="5"/>
        <v>1</v>
      </c>
      <c r="O13" s="6" t="str">
        <f t="shared" si="6"/>
        <v>1</v>
      </c>
      <c r="P13" s="6" t="str">
        <f t="shared" si="7"/>
        <v>0</v>
      </c>
      <c r="Q13" s="6" t="str">
        <f t="shared" si="8"/>
        <v>0</v>
      </c>
      <c r="R13" s="6" t="str">
        <f t="shared" si="13"/>
        <v>1</v>
      </c>
      <c r="S13" s="6" t="str">
        <f t="shared" si="14"/>
        <v>0</v>
      </c>
      <c r="U13" s="1">
        <v>1</v>
      </c>
      <c r="V13" s="1">
        <v>0</v>
      </c>
      <c r="W13" s="1">
        <v>1</v>
      </c>
      <c r="X13" s="1">
        <v>1</v>
      </c>
      <c r="AD13" s="8" t="str">
        <f t="shared" si="1"/>
        <v>10110010</v>
      </c>
      <c r="AE13" s="8" t="s">
        <v>31</v>
      </c>
      <c r="AF13" s="1">
        <f t="shared" si="9"/>
        <v>178</v>
      </c>
      <c r="AI13" s="1">
        <f t="shared" si="10"/>
        <v>178</v>
      </c>
      <c r="AJ13" s="1">
        <f t="shared" si="11"/>
        <v>178</v>
      </c>
      <c r="AK13" s="1" t="str">
        <f t="shared" si="12"/>
        <v>shodné</v>
      </c>
      <c r="AP13" s="1">
        <v>1</v>
      </c>
      <c r="AQ13" s="1">
        <v>0</v>
      </c>
      <c r="AR13" s="1">
        <v>1</v>
      </c>
      <c r="AS13" s="1">
        <v>1</v>
      </c>
      <c r="AT13" s="1">
        <v>0</v>
      </c>
      <c r="AU13" s="1">
        <v>0</v>
      </c>
      <c r="AV13" s="1">
        <v>1</v>
      </c>
      <c r="AW13" s="1">
        <v>0</v>
      </c>
    </row>
    <row r="14" spans="1:50" x14ac:dyDescent="0.3">
      <c r="J14" s="22"/>
      <c r="K14" s="21" t="s">
        <v>52</v>
      </c>
      <c r="L14" s="6" t="str">
        <f t="shared" si="3"/>
        <v>1</v>
      </c>
      <c r="M14" s="6" t="str">
        <f t="shared" si="4"/>
        <v>1</v>
      </c>
      <c r="N14" s="6" t="str">
        <f t="shared" si="5"/>
        <v>0</v>
      </c>
      <c r="O14" s="6" t="str">
        <f t="shared" si="6"/>
        <v>0</v>
      </c>
      <c r="P14" s="6" t="str">
        <f t="shared" si="7"/>
        <v>1</v>
      </c>
      <c r="Q14" s="6" t="str">
        <f t="shared" si="8"/>
        <v>1</v>
      </c>
      <c r="R14" s="6" t="str">
        <f t="shared" si="13"/>
        <v>1</v>
      </c>
      <c r="S14" s="6" t="str">
        <f t="shared" si="14"/>
        <v>0</v>
      </c>
      <c r="U14" s="1">
        <v>1</v>
      </c>
      <c r="V14" s="1">
        <v>1</v>
      </c>
      <c r="W14" s="1">
        <v>0</v>
      </c>
      <c r="X14" s="1">
        <v>0</v>
      </c>
      <c r="AD14" s="8" t="str">
        <f t="shared" si="1"/>
        <v>11001110</v>
      </c>
      <c r="AE14" s="8" t="s">
        <v>32</v>
      </c>
      <c r="AF14" s="1">
        <f t="shared" si="9"/>
        <v>206</v>
      </c>
      <c r="AI14" s="1">
        <f t="shared" si="10"/>
        <v>206</v>
      </c>
      <c r="AJ14" s="1">
        <f t="shared" si="11"/>
        <v>206</v>
      </c>
      <c r="AK14" s="1" t="str">
        <f t="shared" si="12"/>
        <v>shodné</v>
      </c>
      <c r="AP14" s="1">
        <v>1</v>
      </c>
      <c r="AQ14" s="1">
        <v>1</v>
      </c>
      <c r="AR14" s="1">
        <v>0</v>
      </c>
      <c r="AS14" s="1">
        <v>0</v>
      </c>
      <c r="AT14" s="1">
        <v>1</v>
      </c>
      <c r="AU14" s="1">
        <v>1</v>
      </c>
      <c r="AV14" s="1">
        <v>1</v>
      </c>
      <c r="AW14" s="1">
        <v>0</v>
      </c>
    </row>
    <row r="15" spans="1:50" ht="16.5" customHeight="1" x14ac:dyDescent="0.3">
      <c r="J15" s="22"/>
      <c r="K15" s="21" t="s">
        <v>51</v>
      </c>
      <c r="L15" s="6" t="str">
        <f t="shared" si="3"/>
        <v>1</v>
      </c>
      <c r="M15" s="6" t="str">
        <f t="shared" si="4"/>
        <v>1</v>
      </c>
      <c r="N15" s="6" t="str">
        <f t="shared" si="5"/>
        <v>0</v>
      </c>
      <c r="O15" s="6" t="str">
        <f t="shared" si="6"/>
        <v>1</v>
      </c>
      <c r="P15" s="6" t="str">
        <f t="shared" si="7"/>
        <v>1</v>
      </c>
      <c r="Q15" s="6" t="str">
        <f t="shared" si="8"/>
        <v>0</v>
      </c>
      <c r="R15" s="6" t="str">
        <f t="shared" si="13"/>
        <v>0</v>
      </c>
      <c r="S15" s="6" t="str">
        <f t="shared" si="14"/>
        <v>1</v>
      </c>
      <c r="U15" s="1">
        <v>1</v>
      </c>
      <c r="V15" s="1">
        <v>1</v>
      </c>
      <c r="W15" s="1">
        <v>0</v>
      </c>
      <c r="X15" s="1">
        <v>1</v>
      </c>
      <c r="AD15" s="8" t="str">
        <f t="shared" si="1"/>
        <v>11011001</v>
      </c>
      <c r="AE15" s="8" t="s">
        <v>33</v>
      </c>
      <c r="AF15" s="1">
        <f t="shared" si="9"/>
        <v>217</v>
      </c>
      <c r="AI15" s="1">
        <f t="shared" si="10"/>
        <v>217</v>
      </c>
      <c r="AJ15" s="1">
        <f t="shared" si="11"/>
        <v>217</v>
      </c>
      <c r="AK15" s="1" t="str">
        <f t="shared" si="12"/>
        <v>shodné</v>
      </c>
      <c r="AP15" s="1">
        <v>1</v>
      </c>
      <c r="AQ15" s="1">
        <v>1</v>
      </c>
      <c r="AR15" s="1">
        <v>0</v>
      </c>
      <c r="AS15" s="1">
        <v>1</v>
      </c>
      <c r="AT15" s="1">
        <v>1</v>
      </c>
      <c r="AU15" s="1">
        <v>0</v>
      </c>
      <c r="AV15" s="1">
        <v>0</v>
      </c>
      <c r="AW15" s="1">
        <v>1</v>
      </c>
    </row>
    <row r="16" spans="1:50" x14ac:dyDescent="0.3">
      <c r="J16" s="22"/>
      <c r="K16" s="21" t="s">
        <v>50</v>
      </c>
      <c r="L16" s="6" t="str">
        <f t="shared" si="3"/>
        <v>1</v>
      </c>
      <c r="M16" s="6" t="str">
        <f t="shared" si="4"/>
        <v>1</v>
      </c>
      <c r="N16" s="6" t="str">
        <f t="shared" si="5"/>
        <v>1</v>
      </c>
      <c r="O16" s="6" t="str">
        <f t="shared" si="6"/>
        <v>0</v>
      </c>
      <c r="P16" s="6" t="str">
        <f t="shared" si="7"/>
        <v>0</v>
      </c>
      <c r="Q16" s="6" t="str">
        <f t="shared" si="8"/>
        <v>0</v>
      </c>
      <c r="R16" s="6" t="str">
        <f t="shared" si="13"/>
        <v>0</v>
      </c>
      <c r="S16" s="6" t="str">
        <f t="shared" si="14"/>
        <v>1</v>
      </c>
      <c r="U16" s="1">
        <v>1</v>
      </c>
      <c r="V16" s="1">
        <v>1</v>
      </c>
      <c r="W16" s="1">
        <v>1</v>
      </c>
      <c r="X16" s="1">
        <v>0</v>
      </c>
      <c r="AD16" s="8" t="str">
        <f t="shared" si="1"/>
        <v>11100001</v>
      </c>
      <c r="AE16" s="8" t="s">
        <v>34</v>
      </c>
      <c r="AF16" s="1">
        <f t="shared" si="9"/>
        <v>225</v>
      </c>
      <c r="AI16" s="1">
        <f t="shared" si="10"/>
        <v>225</v>
      </c>
      <c r="AJ16" s="1">
        <f t="shared" si="11"/>
        <v>225</v>
      </c>
      <c r="AK16" s="1" t="str">
        <f t="shared" si="12"/>
        <v>shodné</v>
      </c>
      <c r="AP16" s="1">
        <v>1</v>
      </c>
      <c r="AQ16" s="1">
        <v>1</v>
      </c>
      <c r="AR16" s="1">
        <v>1</v>
      </c>
      <c r="AS16" s="1">
        <v>0</v>
      </c>
      <c r="AT16" s="1">
        <v>0</v>
      </c>
      <c r="AU16" s="1">
        <v>0</v>
      </c>
      <c r="AV16" s="1">
        <v>0</v>
      </c>
      <c r="AW16" s="1">
        <v>1</v>
      </c>
    </row>
    <row r="17" spans="10:50" x14ac:dyDescent="0.3">
      <c r="J17" s="22"/>
      <c r="K17" s="21" t="s">
        <v>49</v>
      </c>
      <c r="L17" s="6" t="str">
        <f t="shared" si="3"/>
        <v>1</v>
      </c>
      <c r="M17" s="6" t="str">
        <f t="shared" si="4"/>
        <v>1</v>
      </c>
      <c r="N17" s="6" t="str">
        <f t="shared" si="5"/>
        <v>1</v>
      </c>
      <c r="O17" s="6" t="str">
        <f t="shared" si="6"/>
        <v>1</v>
      </c>
      <c r="P17" s="6" t="str">
        <f t="shared" si="7"/>
        <v>0</v>
      </c>
      <c r="Q17" s="6" t="str">
        <f t="shared" si="8"/>
        <v>1</v>
      </c>
      <c r="R17" s="6" t="str">
        <f t="shared" si="13"/>
        <v>1</v>
      </c>
      <c r="S17" s="6" t="str">
        <f t="shared" si="14"/>
        <v>0</v>
      </c>
      <c r="U17" s="1">
        <v>1</v>
      </c>
      <c r="V17" s="1">
        <v>1</v>
      </c>
      <c r="W17" s="1">
        <v>1</v>
      </c>
      <c r="X17" s="1">
        <v>1</v>
      </c>
      <c r="AD17" s="8" t="str">
        <f t="shared" si="1"/>
        <v>11110110</v>
      </c>
      <c r="AE17" s="8" t="s">
        <v>35</v>
      </c>
      <c r="AF17" s="1">
        <f t="shared" si="9"/>
        <v>246</v>
      </c>
      <c r="AI17" s="1">
        <f t="shared" si="10"/>
        <v>246</v>
      </c>
      <c r="AJ17" s="1">
        <f t="shared" si="11"/>
        <v>246</v>
      </c>
      <c r="AK17" s="1" t="str">
        <f t="shared" si="12"/>
        <v>shodné</v>
      </c>
      <c r="AP17" s="1">
        <v>1</v>
      </c>
      <c r="AQ17" s="1">
        <v>1</v>
      </c>
      <c r="AR17" s="1">
        <v>1</v>
      </c>
      <c r="AS17" s="1">
        <v>1</v>
      </c>
      <c r="AT17" s="1">
        <v>0</v>
      </c>
      <c r="AU17" s="1">
        <v>1</v>
      </c>
      <c r="AV17" s="1">
        <v>1</v>
      </c>
      <c r="AW17" s="1">
        <v>0</v>
      </c>
    </row>
    <row r="19" spans="10:50" x14ac:dyDescent="0.3">
      <c r="K19" s="4" t="s">
        <v>60</v>
      </c>
      <c r="L19" s="17" t="s">
        <v>4</v>
      </c>
      <c r="M19" s="17"/>
      <c r="N19" s="17"/>
      <c r="O19" s="17"/>
      <c r="P19" s="17"/>
      <c r="Q19" s="17"/>
      <c r="R19" s="17"/>
      <c r="S19" s="17"/>
      <c r="T19" s="17"/>
      <c r="AD19" s="1" t="s">
        <v>38</v>
      </c>
      <c r="AE19" s="1" t="s">
        <v>36</v>
      </c>
      <c r="AF19" s="1" t="s">
        <v>37</v>
      </c>
      <c r="AP19" s="18"/>
      <c r="AQ19" s="18"/>
      <c r="AR19" s="18"/>
      <c r="AS19" s="18"/>
      <c r="AT19" s="18"/>
      <c r="AU19" s="18"/>
      <c r="AV19" s="18"/>
      <c r="AW19" s="18"/>
      <c r="AX19" s="18"/>
    </row>
    <row r="20" spans="10:50" x14ac:dyDescent="0.3">
      <c r="K20" s="1" t="s">
        <v>61</v>
      </c>
      <c r="L20" s="1">
        <v>1</v>
      </c>
      <c r="M20" s="1">
        <v>0</v>
      </c>
      <c r="N20" s="1">
        <v>0</v>
      </c>
      <c r="O20" s="1">
        <v>0</v>
      </c>
      <c r="P20" s="1">
        <v>1</v>
      </c>
      <c r="Q20" s="1">
        <v>0</v>
      </c>
      <c r="R20" s="1">
        <v>1</v>
      </c>
      <c r="S20" s="1">
        <v>0</v>
      </c>
      <c r="U20" s="1">
        <v>1</v>
      </c>
      <c r="AD20" s="8" t="str">
        <f t="shared" ref="AD20:AD35" si="15">_xlfn.CONCAT(L20:S20)</f>
        <v>10001010</v>
      </c>
      <c r="AE20" s="1" t="s">
        <v>20</v>
      </c>
      <c r="AF20" s="1">
        <f>BIN2DEC(AE20)</f>
        <v>0</v>
      </c>
    </row>
    <row r="21" spans="10:50" x14ac:dyDescent="0.3">
      <c r="K21" s="1" t="s">
        <v>62</v>
      </c>
      <c r="L21" s="1">
        <v>0</v>
      </c>
      <c r="M21" s="1">
        <v>1</v>
      </c>
      <c r="N21" s="1">
        <v>0</v>
      </c>
      <c r="O21" s="1">
        <v>0</v>
      </c>
      <c r="P21" s="1">
        <v>0</v>
      </c>
      <c r="Q21" s="1">
        <v>1</v>
      </c>
      <c r="R21" s="1">
        <v>0</v>
      </c>
      <c r="S21" s="1">
        <v>0</v>
      </c>
      <c r="U21" s="1">
        <v>2</v>
      </c>
      <c r="AD21" s="8" t="str">
        <f t="shared" si="15"/>
        <v>01000100</v>
      </c>
      <c r="AE21" s="1" t="s">
        <v>21</v>
      </c>
      <c r="AF21" s="1">
        <f t="shared" ref="AF21:AF35" si="16">BIN2DEC(AE21)</f>
        <v>23</v>
      </c>
    </row>
    <row r="22" spans="10:50" x14ac:dyDescent="0.3">
      <c r="K22" s="1" t="s">
        <v>63</v>
      </c>
      <c r="L22" s="1">
        <v>0</v>
      </c>
      <c r="M22" s="1">
        <v>0</v>
      </c>
      <c r="N22" s="1">
        <v>1</v>
      </c>
      <c r="O22" s="1">
        <v>0</v>
      </c>
      <c r="P22" s="1">
        <v>1</v>
      </c>
      <c r="Q22" s="1">
        <v>1</v>
      </c>
      <c r="R22" s="1">
        <v>1</v>
      </c>
      <c r="S22" s="1">
        <v>1</v>
      </c>
      <c r="U22" s="1">
        <v>3</v>
      </c>
      <c r="AD22" s="8" t="str">
        <f t="shared" si="15"/>
        <v>00101111</v>
      </c>
      <c r="AE22" s="1" t="s">
        <v>22</v>
      </c>
      <c r="AF22" s="1">
        <f t="shared" si="16"/>
        <v>47</v>
      </c>
    </row>
    <row r="23" spans="10:50" x14ac:dyDescent="0.3">
      <c r="K23" s="1" t="s">
        <v>64</v>
      </c>
      <c r="L23" s="7">
        <v>0</v>
      </c>
      <c r="M23" s="7">
        <v>0</v>
      </c>
      <c r="N23" s="7">
        <v>0</v>
      </c>
      <c r="O23" s="7">
        <v>1</v>
      </c>
      <c r="P23" s="7">
        <v>0</v>
      </c>
      <c r="Q23" s="7">
        <v>1</v>
      </c>
      <c r="R23" s="7">
        <v>1</v>
      </c>
      <c r="S23" s="7">
        <v>1</v>
      </c>
      <c r="U23" s="1">
        <v>4</v>
      </c>
      <c r="AD23" s="8" t="str">
        <f t="shared" si="15"/>
        <v>00010111</v>
      </c>
      <c r="AE23" s="1" t="s">
        <v>23</v>
      </c>
      <c r="AF23" s="1">
        <f t="shared" si="16"/>
        <v>56</v>
      </c>
    </row>
    <row r="24" spans="10:50" x14ac:dyDescent="0.3">
      <c r="K24" s="1" t="s">
        <v>9</v>
      </c>
      <c r="L24" s="9">
        <f>VALUE(IF(_xlfn.XOR(L$20,L21),"1","0"))</f>
        <v>1</v>
      </c>
      <c r="M24" s="9">
        <f t="shared" ref="M24:S24" si="17">VALUE(IF(_xlfn.XOR(M$20,M21),"1","0"))</f>
        <v>1</v>
      </c>
      <c r="N24" s="9">
        <f t="shared" si="17"/>
        <v>0</v>
      </c>
      <c r="O24" s="9">
        <f t="shared" si="17"/>
        <v>0</v>
      </c>
      <c r="P24" s="9">
        <f t="shared" si="17"/>
        <v>1</v>
      </c>
      <c r="Q24" s="9">
        <f t="shared" si="17"/>
        <v>1</v>
      </c>
      <c r="R24" s="9">
        <f t="shared" si="17"/>
        <v>1</v>
      </c>
      <c r="S24" s="9">
        <f t="shared" si="17"/>
        <v>0</v>
      </c>
      <c r="U24" s="1">
        <v>5</v>
      </c>
      <c r="AD24" s="8" t="str">
        <f t="shared" si="15"/>
        <v>11001110</v>
      </c>
      <c r="AE24" s="1" t="s">
        <v>24</v>
      </c>
      <c r="AF24" s="1">
        <f t="shared" si="16"/>
        <v>68</v>
      </c>
    </row>
    <row r="25" spans="10:50" x14ac:dyDescent="0.3">
      <c r="K25" s="1" t="s">
        <v>10</v>
      </c>
      <c r="L25" s="9">
        <f>VALUE((IF(_xlfn.XOR(L$20,L22),"1","0")))</f>
        <v>1</v>
      </c>
      <c r="M25" s="9">
        <f t="shared" ref="M25:S25" si="18">VALUE((IF(_xlfn.XOR(M$20,M22),"1","0")))</f>
        <v>0</v>
      </c>
      <c r="N25" s="9">
        <f t="shared" si="18"/>
        <v>1</v>
      </c>
      <c r="O25" s="9">
        <f t="shared" si="18"/>
        <v>0</v>
      </c>
      <c r="P25" s="9">
        <f t="shared" si="18"/>
        <v>0</v>
      </c>
      <c r="Q25" s="9">
        <f t="shared" si="18"/>
        <v>1</v>
      </c>
      <c r="R25" s="9">
        <f t="shared" si="18"/>
        <v>0</v>
      </c>
      <c r="S25" s="9">
        <f t="shared" si="18"/>
        <v>1</v>
      </c>
      <c r="U25" s="1">
        <v>6</v>
      </c>
      <c r="AD25" s="8" t="str">
        <f t="shared" si="15"/>
        <v>10100101</v>
      </c>
      <c r="AE25" s="1" t="s">
        <v>25</v>
      </c>
      <c r="AF25" s="1">
        <f t="shared" si="16"/>
        <v>83</v>
      </c>
    </row>
    <row r="26" spans="10:50" x14ac:dyDescent="0.3">
      <c r="K26" s="1" t="s">
        <v>11</v>
      </c>
      <c r="L26" s="10">
        <f>VALUE(IF(_xlfn.XOR(L$20,L23),"1","0"))</f>
        <v>1</v>
      </c>
      <c r="M26" s="10">
        <f t="shared" ref="M26:S26" si="19">VALUE(IF(_xlfn.XOR(M$20,M23),"1","0"))</f>
        <v>0</v>
      </c>
      <c r="N26" s="10">
        <f t="shared" si="19"/>
        <v>0</v>
      </c>
      <c r="O26" s="10">
        <f t="shared" si="19"/>
        <v>1</v>
      </c>
      <c r="P26" s="10">
        <f t="shared" si="19"/>
        <v>1</v>
      </c>
      <c r="Q26" s="10">
        <f t="shared" si="19"/>
        <v>1</v>
      </c>
      <c r="R26" s="10">
        <f t="shared" si="19"/>
        <v>0</v>
      </c>
      <c r="S26" s="10">
        <f t="shared" si="19"/>
        <v>1</v>
      </c>
      <c r="U26" s="1">
        <v>7</v>
      </c>
      <c r="AD26" s="8" t="str">
        <f t="shared" si="15"/>
        <v>10011101</v>
      </c>
      <c r="AE26" s="1" t="s">
        <v>26</v>
      </c>
      <c r="AF26" s="1">
        <f t="shared" si="16"/>
        <v>107</v>
      </c>
    </row>
    <row r="27" spans="10:50" x14ac:dyDescent="0.3">
      <c r="K27" s="1" t="s">
        <v>12</v>
      </c>
      <c r="L27" s="9">
        <f>VALUE(IF(_xlfn.XOR(L$21,L22),"1","0"))</f>
        <v>0</v>
      </c>
      <c r="M27" s="9">
        <f t="shared" ref="M27:S27" si="20">VALUE(IF(_xlfn.XOR(M$21,M22),"1","0"))</f>
        <v>1</v>
      </c>
      <c r="N27" s="9">
        <f t="shared" si="20"/>
        <v>1</v>
      </c>
      <c r="O27" s="9">
        <f t="shared" si="20"/>
        <v>0</v>
      </c>
      <c r="P27" s="9">
        <f t="shared" si="20"/>
        <v>1</v>
      </c>
      <c r="Q27" s="9">
        <f t="shared" si="20"/>
        <v>0</v>
      </c>
      <c r="R27" s="9">
        <f t="shared" si="20"/>
        <v>1</v>
      </c>
      <c r="S27" s="9">
        <f t="shared" si="20"/>
        <v>1</v>
      </c>
      <c r="U27" s="1">
        <v>8</v>
      </c>
      <c r="AD27" s="8" t="str">
        <f t="shared" si="15"/>
        <v>01101011</v>
      </c>
      <c r="AE27" s="1" t="s">
        <v>27</v>
      </c>
      <c r="AF27" s="1">
        <f t="shared" si="16"/>
        <v>124</v>
      </c>
    </row>
    <row r="28" spans="10:50" x14ac:dyDescent="0.3">
      <c r="K28" s="1" t="s">
        <v>13</v>
      </c>
      <c r="L28" s="10">
        <f>VALUE(IF(_xlfn.XOR(L$21,L23),"1","0"))</f>
        <v>0</v>
      </c>
      <c r="M28" s="10">
        <f t="shared" ref="M28:S28" si="21">VALUE(IF(_xlfn.XOR(M$21,M23),"1","0"))</f>
        <v>1</v>
      </c>
      <c r="N28" s="10">
        <f t="shared" si="21"/>
        <v>0</v>
      </c>
      <c r="O28" s="10">
        <f t="shared" si="21"/>
        <v>1</v>
      </c>
      <c r="P28" s="10">
        <f t="shared" si="21"/>
        <v>0</v>
      </c>
      <c r="Q28" s="10">
        <f t="shared" si="21"/>
        <v>0</v>
      </c>
      <c r="R28" s="10">
        <f t="shared" si="21"/>
        <v>1</v>
      </c>
      <c r="S28" s="10">
        <f t="shared" si="21"/>
        <v>1</v>
      </c>
      <c r="U28" s="1">
        <v>9</v>
      </c>
      <c r="AD28" s="8" t="str">
        <f t="shared" si="15"/>
        <v>01010011</v>
      </c>
      <c r="AE28" s="1" t="s">
        <v>28</v>
      </c>
      <c r="AF28" s="1">
        <f t="shared" si="16"/>
        <v>138</v>
      </c>
    </row>
    <row r="29" spans="10:50" ht="17.25" thickBot="1" x14ac:dyDescent="0.35">
      <c r="K29" s="1" t="s">
        <v>14</v>
      </c>
      <c r="L29" s="11">
        <f>VALUE(IF(_xlfn.XOR(L$22,L23),"1","0"))</f>
        <v>0</v>
      </c>
      <c r="M29" s="11">
        <f t="shared" ref="M29:S29" si="22">VALUE(IF(_xlfn.XOR(M$22,M23),"1","0"))</f>
        <v>0</v>
      </c>
      <c r="N29" s="11">
        <f t="shared" si="22"/>
        <v>1</v>
      </c>
      <c r="O29" s="11">
        <f t="shared" si="22"/>
        <v>1</v>
      </c>
      <c r="P29" s="11">
        <f t="shared" si="22"/>
        <v>1</v>
      </c>
      <c r="Q29" s="11">
        <f t="shared" si="22"/>
        <v>0</v>
      </c>
      <c r="R29" s="11">
        <f t="shared" si="22"/>
        <v>0</v>
      </c>
      <c r="S29" s="11">
        <f t="shared" si="22"/>
        <v>0</v>
      </c>
      <c r="U29" s="1">
        <v>10</v>
      </c>
      <c r="AD29" s="8" t="str">
        <f t="shared" si="15"/>
        <v>00111000</v>
      </c>
      <c r="AE29" s="1" t="s">
        <v>29</v>
      </c>
      <c r="AF29" s="1">
        <f t="shared" si="16"/>
        <v>157</v>
      </c>
    </row>
    <row r="30" spans="10:50" x14ac:dyDescent="0.3">
      <c r="K30" s="1" t="s">
        <v>15</v>
      </c>
      <c r="L30" s="12">
        <f>VALUE(IF(_xlfn.XOR(L$20,L$21,L22),"1","0"))</f>
        <v>1</v>
      </c>
      <c r="M30" s="12">
        <f t="shared" ref="M30:S30" si="23">VALUE(IF(_xlfn.XOR(M$20,M$21,M22),"1","0"))</f>
        <v>1</v>
      </c>
      <c r="N30" s="12">
        <f t="shared" si="23"/>
        <v>1</v>
      </c>
      <c r="O30" s="12">
        <f t="shared" si="23"/>
        <v>0</v>
      </c>
      <c r="P30" s="12">
        <f t="shared" si="23"/>
        <v>0</v>
      </c>
      <c r="Q30" s="12">
        <f t="shared" si="23"/>
        <v>0</v>
      </c>
      <c r="R30" s="12">
        <f t="shared" si="23"/>
        <v>0</v>
      </c>
      <c r="S30" s="12">
        <f t="shared" si="23"/>
        <v>1</v>
      </c>
      <c r="U30" s="1">
        <v>11</v>
      </c>
      <c r="AD30" s="8" t="str">
        <f t="shared" si="15"/>
        <v>11100001</v>
      </c>
      <c r="AE30" s="1" t="s">
        <v>30</v>
      </c>
      <c r="AF30" s="1">
        <f t="shared" si="16"/>
        <v>165</v>
      </c>
    </row>
    <row r="31" spans="10:50" x14ac:dyDescent="0.3">
      <c r="K31" s="1" t="s">
        <v>16</v>
      </c>
      <c r="L31" s="9">
        <f>VALUE(IF(_xlfn.XOR(L$20,L$21,L23),"1","0"))</f>
        <v>1</v>
      </c>
      <c r="M31" s="9">
        <f t="shared" ref="M31:S31" si="24">VALUE(IF(_xlfn.XOR(M$20,M$21,M23),"1","0"))</f>
        <v>1</v>
      </c>
      <c r="N31" s="9">
        <f t="shared" si="24"/>
        <v>0</v>
      </c>
      <c r="O31" s="9">
        <f t="shared" si="24"/>
        <v>1</v>
      </c>
      <c r="P31" s="9">
        <f t="shared" si="24"/>
        <v>1</v>
      </c>
      <c r="Q31" s="9">
        <f t="shared" si="24"/>
        <v>0</v>
      </c>
      <c r="R31" s="9">
        <f t="shared" si="24"/>
        <v>0</v>
      </c>
      <c r="S31" s="9">
        <f t="shared" si="24"/>
        <v>1</v>
      </c>
      <c r="U31" s="1">
        <v>12</v>
      </c>
      <c r="AD31" s="8" t="str">
        <f t="shared" si="15"/>
        <v>11011001</v>
      </c>
      <c r="AE31" s="1" t="s">
        <v>31</v>
      </c>
      <c r="AF31" s="1">
        <f t="shared" si="16"/>
        <v>178</v>
      </c>
    </row>
    <row r="32" spans="10:50" x14ac:dyDescent="0.3">
      <c r="K32" s="1" t="s">
        <v>17</v>
      </c>
      <c r="L32" s="9">
        <f>VALUE(IF(_xlfn.XOR(L$20,L22,L23),"1","0"))</f>
        <v>1</v>
      </c>
      <c r="M32" s="9">
        <f t="shared" ref="M32:S32" si="25">VALUE(IF(_xlfn.XOR(M$20,M22,M23),"1","0"))</f>
        <v>0</v>
      </c>
      <c r="N32" s="9">
        <f t="shared" si="25"/>
        <v>1</v>
      </c>
      <c r="O32" s="9">
        <f t="shared" si="25"/>
        <v>1</v>
      </c>
      <c r="P32" s="9">
        <f t="shared" si="25"/>
        <v>0</v>
      </c>
      <c r="Q32" s="9">
        <f t="shared" si="25"/>
        <v>0</v>
      </c>
      <c r="R32" s="9">
        <f t="shared" si="25"/>
        <v>1</v>
      </c>
      <c r="S32" s="9">
        <f t="shared" si="25"/>
        <v>0</v>
      </c>
      <c r="U32" s="1">
        <v>13</v>
      </c>
      <c r="AD32" s="8" t="str">
        <f t="shared" si="15"/>
        <v>10110010</v>
      </c>
      <c r="AE32" s="1" t="s">
        <v>32</v>
      </c>
      <c r="AF32" s="1">
        <f t="shared" si="16"/>
        <v>206</v>
      </c>
    </row>
    <row r="33" spans="11:32" ht="17.25" thickBot="1" x14ac:dyDescent="0.35">
      <c r="K33" s="1" t="s">
        <v>18</v>
      </c>
      <c r="L33" s="13">
        <f>VALUE(IF(_xlfn.XOR(L$21,L22,L23),"1","0"))</f>
        <v>0</v>
      </c>
      <c r="M33" s="13">
        <f t="shared" ref="M33:S33" si="26">VALUE(IF(_xlfn.XOR(M$21,M22,M23),"1","0"))</f>
        <v>1</v>
      </c>
      <c r="N33" s="13">
        <f t="shared" si="26"/>
        <v>1</v>
      </c>
      <c r="O33" s="13">
        <f t="shared" si="26"/>
        <v>1</v>
      </c>
      <c r="P33" s="13">
        <f t="shared" si="26"/>
        <v>1</v>
      </c>
      <c r="Q33" s="13">
        <f t="shared" si="26"/>
        <v>1</v>
      </c>
      <c r="R33" s="13">
        <f t="shared" si="26"/>
        <v>0</v>
      </c>
      <c r="S33" s="13">
        <f t="shared" si="26"/>
        <v>0</v>
      </c>
      <c r="U33" s="1">
        <v>14</v>
      </c>
      <c r="AD33" s="8" t="str">
        <f t="shared" si="15"/>
        <v>01111100</v>
      </c>
      <c r="AE33" s="1" t="s">
        <v>33</v>
      </c>
      <c r="AF33" s="1">
        <f t="shared" si="16"/>
        <v>217</v>
      </c>
    </row>
    <row r="34" spans="11:32" ht="17.25" thickBot="1" x14ac:dyDescent="0.35">
      <c r="K34" s="1" t="s">
        <v>19</v>
      </c>
      <c r="L34" s="14">
        <f>VALUE(IF(_xlfn.XOR(L20,L21,L22,L23),"1","0"))</f>
        <v>1</v>
      </c>
      <c r="M34" s="14">
        <f t="shared" ref="M34:S34" si="27">VALUE(IF(_xlfn.XOR(M20,M21,M22,M23),"1","0"))</f>
        <v>1</v>
      </c>
      <c r="N34" s="14">
        <f t="shared" si="27"/>
        <v>1</v>
      </c>
      <c r="O34" s="14">
        <f t="shared" si="27"/>
        <v>1</v>
      </c>
      <c r="P34" s="14">
        <f t="shared" si="27"/>
        <v>0</v>
      </c>
      <c r="Q34" s="14">
        <f t="shared" si="27"/>
        <v>1</v>
      </c>
      <c r="R34" s="14">
        <f t="shared" si="27"/>
        <v>1</v>
      </c>
      <c r="S34" s="14">
        <f t="shared" si="27"/>
        <v>0</v>
      </c>
      <c r="U34" s="1">
        <v>15</v>
      </c>
      <c r="AD34" s="8" t="str">
        <f t="shared" si="15"/>
        <v>11110110</v>
      </c>
      <c r="AE34" s="1" t="s">
        <v>34</v>
      </c>
      <c r="AF34" s="1">
        <f t="shared" si="16"/>
        <v>225</v>
      </c>
    </row>
    <row r="35" spans="11:32" ht="17.25" thickBot="1" x14ac:dyDescent="0.35">
      <c r="K35" s="1" t="s">
        <v>46</v>
      </c>
      <c r="L35" s="14">
        <f>VALUE(IF(_xlfn.XOR(L20,L21,L22,L23,L24,L25,L26,L27,L28,L29,L30,L31,L32,L33,L34),"1","0"))</f>
        <v>0</v>
      </c>
      <c r="M35" s="14">
        <f t="shared" ref="M35:R35" si="28">VALUE(IF(_xlfn.XOR(M20,M21,M22,M23,M24,M25,M26,M27,M28,M29,M30,M31,M32,M33,M34),"1","0"))</f>
        <v>0</v>
      </c>
      <c r="N35" s="14">
        <f t="shared" si="28"/>
        <v>0</v>
      </c>
      <c r="O35" s="14">
        <f t="shared" si="28"/>
        <v>0</v>
      </c>
      <c r="P35" s="14">
        <f t="shared" si="28"/>
        <v>0</v>
      </c>
      <c r="Q35" s="14">
        <f t="shared" si="28"/>
        <v>0</v>
      </c>
      <c r="R35" s="14">
        <f t="shared" si="28"/>
        <v>0</v>
      </c>
      <c r="S35" s="14">
        <f>VALUE(IF(_xlfn.XOR(S20,S21,S22,S23,S24,S25,S26,S27,S28,S29,S30,S31,S32,S33,S34),"1","0"))</f>
        <v>0</v>
      </c>
      <c r="U35" s="1">
        <v>16</v>
      </c>
      <c r="AD35" s="8" t="str">
        <f t="shared" si="15"/>
        <v>00000000</v>
      </c>
      <c r="AE35" s="1" t="s">
        <v>35</v>
      </c>
      <c r="AF35" s="1">
        <f t="shared" si="16"/>
        <v>246</v>
      </c>
    </row>
    <row r="36" spans="11:32" x14ac:dyDescent="0.3">
      <c r="L36" s="12"/>
    </row>
    <row r="37" spans="11:32" x14ac:dyDescent="0.3">
      <c r="L37" s="19"/>
    </row>
  </sheetData>
  <sortState xmlns:xlrd2="http://schemas.microsoft.com/office/spreadsheetml/2017/richdata2" ref="AE20:AE35">
    <sortCondition ref="AE20:AE35"/>
  </sortState>
  <mergeCells count="7">
    <mergeCell ref="AP1:AX1"/>
    <mergeCell ref="J3:J17"/>
    <mergeCell ref="AI1:AK1"/>
    <mergeCell ref="A1:H1"/>
    <mergeCell ref="U1:AB1"/>
    <mergeCell ref="L1:T1"/>
    <mergeCell ref="L19:T19"/>
  </mergeCells>
  <phoneticPr fontId="6" type="noConversion"/>
  <pageMargins left="0.7" right="0.7" top="0.78740157499999996" bottom="0.78740157499999996" header="0.3" footer="0.3"/>
  <ignoredErrors>
    <ignoredError sqref="L25:S25" formula="1"/>
    <ignoredError sqref="AD2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93FD-ADD5-4C8F-927F-930D639AE33F}">
  <sheetPr codeName="List3"/>
  <dimension ref="A1:N19"/>
  <sheetViews>
    <sheetView zoomScale="140" zoomScaleNormal="140" workbookViewId="0">
      <selection activeCell="T19" sqref="T19"/>
    </sheetView>
  </sheetViews>
  <sheetFormatPr defaultColWidth="8.7109375" defaultRowHeight="16.5" x14ac:dyDescent="0.3"/>
  <cols>
    <col min="1" max="1" width="12.5703125" style="1" bestFit="1" customWidth="1"/>
    <col min="2" max="2" width="3.7109375" style="1" customWidth="1"/>
    <col min="3" max="3" width="2.140625" style="1" bestFit="1" customWidth="1"/>
    <col min="4" max="4" width="8.7109375" style="1"/>
    <col min="5" max="5" width="37.140625" style="1" bestFit="1" customWidth="1"/>
    <col min="6" max="16384" width="8.7109375" style="1"/>
  </cols>
  <sheetData>
    <row r="1" spans="1:14" ht="17.25" thickBot="1" x14ac:dyDescent="0.35">
      <c r="A1" s="47" t="s">
        <v>1</v>
      </c>
      <c r="B1" s="48" t="s">
        <v>2</v>
      </c>
      <c r="C1" s="49" t="s">
        <v>6</v>
      </c>
      <c r="H1" s="25" t="s">
        <v>70</v>
      </c>
      <c r="I1" s="26"/>
      <c r="J1" s="27"/>
      <c r="L1" s="35" t="s">
        <v>71</v>
      </c>
      <c r="M1" s="36"/>
      <c r="N1" s="37"/>
    </row>
    <row r="2" spans="1:14" x14ac:dyDescent="0.3">
      <c r="A2" s="30">
        <f>POWER(2,C2)-1</f>
        <v>7</v>
      </c>
      <c r="B2" s="5">
        <f>A2-C2</f>
        <v>4</v>
      </c>
      <c r="C2" s="31">
        <v>3</v>
      </c>
      <c r="E2" s="20" t="s">
        <v>67</v>
      </c>
      <c r="F2" s="1" t="s">
        <v>6</v>
      </c>
      <c r="H2" s="28" t="s">
        <v>1</v>
      </c>
      <c r="I2" s="24" t="s">
        <v>2</v>
      </c>
      <c r="J2" s="29" t="s">
        <v>6</v>
      </c>
      <c r="L2" s="44" t="s">
        <v>72</v>
      </c>
      <c r="M2" s="45"/>
      <c r="N2" s="46"/>
    </row>
    <row r="3" spans="1:14" x14ac:dyDescent="0.3">
      <c r="A3" s="30">
        <f t="shared" ref="A3:A5" si="0">POWER(2,C3)-1</f>
        <v>15</v>
      </c>
      <c r="B3" s="5">
        <f t="shared" ref="B3:B5" si="1">A3-C3</f>
        <v>11</v>
      </c>
      <c r="C3" s="31">
        <v>4</v>
      </c>
      <c r="E3" s="23" t="s">
        <v>69</v>
      </c>
      <c r="F3" s="1" t="s">
        <v>65</v>
      </c>
      <c r="H3" s="30">
        <f t="shared" ref="H3:H5" si="2">POWER(2,J3)-1</f>
        <v>0</v>
      </c>
      <c r="I3" s="5">
        <f t="shared" ref="I3:I5" si="3">H3-J3</f>
        <v>0</v>
      </c>
      <c r="J3" s="31">
        <v>0</v>
      </c>
      <c r="L3" s="38"/>
      <c r="M3" s="39"/>
      <c r="N3" s="40"/>
    </row>
    <row r="4" spans="1:14" x14ac:dyDescent="0.3">
      <c r="A4" s="30">
        <f t="shared" si="0"/>
        <v>31</v>
      </c>
      <c r="B4" s="5">
        <f t="shared" si="1"/>
        <v>26</v>
      </c>
      <c r="C4" s="31">
        <v>5</v>
      </c>
      <c r="E4" s="20" t="s">
        <v>68</v>
      </c>
      <c r="F4" s="1" t="s">
        <v>66</v>
      </c>
      <c r="H4" s="30">
        <f t="shared" si="2"/>
        <v>1</v>
      </c>
      <c r="I4" s="5">
        <f t="shared" si="3"/>
        <v>0</v>
      </c>
      <c r="J4" s="31">
        <v>1</v>
      </c>
      <c r="L4" s="38"/>
      <c r="M4" s="39"/>
      <c r="N4" s="40"/>
    </row>
    <row r="5" spans="1:14" ht="17.25" thickBot="1" x14ac:dyDescent="0.35">
      <c r="A5" s="32">
        <f t="shared" si="0"/>
        <v>63</v>
      </c>
      <c r="B5" s="33">
        <f t="shared" si="1"/>
        <v>57</v>
      </c>
      <c r="C5" s="34">
        <v>6</v>
      </c>
      <c r="H5" s="30">
        <f t="shared" si="2"/>
        <v>3</v>
      </c>
      <c r="I5" s="5">
        <f t="shared" si="3"/>
        <v>1</v>
      </c>
      <c r="J5" s="31">
        <v>2</v>
      </c>
      <c r="L5" s="38"/>
      <c r="M5" s="39"/>
      <c r="N5" s="40"/>
    </row>
    <row r="6" spans="1:14" x14ac:dyDescent="0.3">
      <c r="H6" s="30">
        <f>POWER(2,J6)-1</f>
        <v>7</v>
      </c>
      <c r="I6" s="5">
        <f>H6-J6</f>
        <v>4</v>
      </c>
      <c r="J6" s="31">
        <v>3</v>
      </c>
      <c r="L6" s="38"/>
      <c r="M6" s="39"/>
      <c r="N6" s="40"/>
    </row>
    <row r="7" spans="1:14" x14ac:dyDescent="0.3">
      <c r="H7" s="30">
        <f t="shared" ref="H7:H13" si="4">POWER(2,J7)-1</f>
        <v>15</v>
      </c>
      <c r="I7" s="5">
        <f t="shared" ref="I7:I19" si="5">H7-J7</f>
        <v>11</v>
      </c>
      <c r="J7" s="31">
        <v>4</v>
      </c>
      <c r="L7" s="38"/>
      <c r="M7" s="39"/>
      <c r="N7" s="40"/>
    </row>
    <row r="8" spans="1:14" x14ac:dyDescent="0.3">
      <c r="H8" s="30">
        <f t="shared" si="4"/>
        <v>31</v>
      </c>
      <c r="I8" s="5">
        <f t="shared" si="5"/>
        <v>26</v>
      </c>
      <c r="J8" s="31">
        <v>5</v>
      </c>
      <c r="L8" s="38"/>
      <c r="M8" s="39"/>
      <c r="N8" s="40"/>
    </row>
    <row r="9" spans="1:14" x14ac:dyDescent="0.3">
      <c r="H9" s="30">
        <f t="shared" si="4"/>
        <v>63</v>
      </c>
      <c r="I9" s="5">
        <f t="shared" si="5"/>
        <v>57</v>
      </c>
      <c r="J9" s="31">
        <v>6</v>
      </c>
      <c r="L9" s="38"/>
      <c r="M9" s="39"/>
      <c r="N9" s="40"/>
    </row>
    <row r="10" spans="1:14" x14ac:dyDescent="0.3">
      <c r="H10" s="30">
        <f t="shared" si="4"/>
        <v>127</v>
      </c>
      <c r="I10" s="5">
        <f t="shared" si="5"/>
        <v>120</v>
      </c>
      <c r="J10" s="31">
        <v>7</v>
      </c>
      <c r="L10" s="38"/>
      <c r="M10" s="39"/>
      <c r="N10" s="40"/>
    </row>
    <row r="11" spans="1:14" x14ac:dyDescent="0.3">
      <c r="H11" s="30">
        <f t="shared" si="4"/>
        <v>255</v>
      </c>
      <c r="I11" s="5">
        <f t="shared" si="5"/>
        <v>247</v>
      </c>
      <c r="J11" s="31">
        <v>8</v>
      </c>
      <c r="L11" s="38"/>
      <c r="M11" s="39"/>
      <c r="N11" s="40"/>
    </row>
    <row r="12" spans="1:14" x14ac:dyDescent="0.3">
      <c r="H12" s="30">
        <f t="shared" si="4"/>
        <v>511</v>
      </c>
      <c r="I12" s="5">
        <f t="shared" si="5"/>
        <v>502</v>
      </c>
      <c r="J12" s="31">
        <v>9</v>
      </c>
      <c r="L12" s="38"/>
      <c r="M12" s="39"/>
      <c r="N12" s="40"/>
    </row>
    <row r="13" spans="1:14" x14ac:dyDescent="0.3">
      <c r="H13" s="30">
        <f t="shared" si="4"/>
        <v>1023</v>
      </c>
      <c r="I13" s="5">
        <f t="shared" si="5"/>
        <v>1013</v>
      </c>
      <c r="J13" s="31">
        <v>10</v>
      </c>
      <c r="L13" s="38"/>
      <c r="M13" s="39"/>
      <c r="N13" s="40"/>
    </row>
    <row r="14" spans="1:14" x14ac:dyDescent="0.3">
      <c r="H14" s="30">
        <f t="shared" ref="H14:H19" si="6">POWER(2,J14)-1</f>
        <v>2047</v>
      </c>
      <c r="I14" s="5">
        <f t="shared" si="5"/>
        <v>2036</v>
      </c>
      <c r="J14" s="31">
        <v>11</v>
      </c>
      <c r="L14" s="38"/>
      <c r="M14" s="39"/>
      <c r="N14" s="40"/>
    </row>
    <row r="15" spans="1:14" x14ac:dyDescent="0.3">
      <c r="H15" s="30">
        <f t="shared" si="6"/>
        <v>4095</v>
      </c>
      <c r="I15" s="5">
        <f t="shared" si="5"/>
        <v>4083</v>
      </c>
      <c r="J15" s="31">
        <v>12</v>
      </c>
      <c r="L15" s="38"/>
      <c r="M15" s="39"/>
      <c r="N15" s="40"/>
    </row>
    <row r="16" spans="1:14" x14ac:dyDescent="0.3">
      <c r="H16" s="30">
        <f t="shared" si="6"/>
        <v>8191</v>
      </c>
      <c r="I16" s="5">
        <f t="shared" si="5"/>
        <v>8178</v>
      </c>
      <c r="J16" s="31">
        <v>13</v>
      </c>
      <c r="L16" s="38"/>
      <c r="M16" s="39"/>
      <c r="N16" s="40"/>
    </row>
    <row r="17" spans="8:14" x14ac:dyDescent="0.3">
      <c r="H17" s="30">
        <f t="shared" si="6"/>
        <v>16383</v>
      </c>
      <c r="I17" s="5">
        <f t="shared" si="5"/>
        <v>16369</v>
      </c>
      <c r="J17" s="31">
        <v>14</v>
      </c>
      <c r="L17" s="38"/>
      <c r="M17" s="39"/>
      <c r="N17" s="40"/>
    </row>
    <row r="18" spans="8:14" x14ac:dyDescent="0.3">
      <c r="H18" s="30">
        <f t="shared" si="6"/>
        <v>32767</v>
      </c>
      <c r="I18" s="5">
        <f t="shared" si="5"/>
        <v>32752</v>
      </c>
      <c r="J18" s="31">
        <v>15</v>
      </c>
      <c r="L18" s="38"/>
      <c r="M18" s="39"/>
      <c r="N18" s="40"/>
    </row>
    <row r="19" spans="8:14" ht="17.25" thickBot="1" x14ac:dyDescent="0.35">
      <c r="H19" s="32">
        <f t="shared" si="6"/>
        <v>65535</v>
      </c>
      <c r="I19" s="33">
        <f t="shared" si="5"/>
        <v>65519</v>
      </c>
      <c r="J19" s="34">
        <v>16</v>
      </c>
      <c r="L19" s="41"/>
      <c r="M19" s="42"/>
      <c r="N19" s="43"/>
    </row>
  </sheetData>
  <mergeCells count="3">
    <mergeCell ref="H1:J1"/>
    <mergeCell ref="L1:N1"/>
    <mergeCell ref="L2:N1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Generující matice</vt:lpstr>
      <vt:lpstr>Všechna slova</vt:lpstr>
      <vt:lpstr>Hammingův_kód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Zbyněk Filipi</dc:creator>
  <cp:lastModifiedBy>Anonymous</cp:lastModifiedBy>
  <dcterms:created xsi:type="dcterms:W3CDTF">2023-11-14T04:06:50Z</dcterms:created>
  <dcterms:modified xsi:type="dcterms:W3CDTF">2025-10-28T19:39:10Z</dcterms:modified>
</cp:coreProperties>
</file>