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darkf\Desktop\"/>
    </mc:Choice>
  </mc:AlternateContent>
  <xr:revisionPtr revIDLastSave="0" documentId="13_ncr:1_{471230C1-C7A9-47A0-97FC-8830B0EDFAE3}" xr6:coauthVersionLast="47" xr6:coauthVersionMax="47" xr10:uidLastSave="{00000000-0000-0000-0000-000000000000}"/>
  <bookViews>
    <workbookView xWindow="-103" yWindow="-103" windowWidth="18159" windowHeight="10305" xr2:uid="{00000000-000D-0000-FFFF-FFFF00000000}"/>
  </bookViews>
  <sheets>
    <sheet name="+ na - s doplňkem" sheetId="4" r:id="rId1"/>
    <sheet name="Kód se změnou v n řádech" sheetId="1" r:id="rId2"/>
    <sheet name="Prefixovaný kód ukol1" sheetId="2" r:id="rId3"/>
    <sheet name="Prefixovaný kód ukol2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4" l="1"/>
  <c r="B6" i="4" l="1"/>
  <c r="C5" i="4"/>
  <c r="P7" i="4" l="1"/>
  <c r="P5" i="4"/>
  <c r="P6" i="4" s="1"/>
  <c r="D4" i="4"/>
  <c r="D3" i="4"/>
  <c r="I4" i="4" l="1"/>
  <c r="I5" i="4" s="1"/>
  <c r="M4" i="4"/>
  <c r="M5" i="4" s="1"/>
  <c r="F4" i="4"/>
  <c r="F5" i="4" s="1"/>
  <c r="J4" i="4"/>
  <c r="J5" i="4" s="1"/>
  <c r="G4" i="4"/>
  <c r="G5" i="4" s="1"/>
  <c r="K4" i="4"/>
  <c r="K5" i="4" s="1"/>
  <c r="H4" i="4"/>
  <c r="H5" i="4" s="1"/>
  <c r="L4" i="4"/>
  <c r="L5" i="4" s="1"/>
  <c r="F3" i="4"/>
  <c r="J3" i="4"/>
  <c r="M3" i="4"/>
  <c r="I3" i="4"/>
  <c r="L3" i="4"/>
  <c r="H3" i="4"/>
  <c r="K3" i="4"/>
  <c r="G3" i="4"/>
  <c r="M6" i="4" l="1"/>
  <c r="L6" i="4" s="1"/>
  <c r="M7" i="4"/>
  <c r="L7" i="4"/>
  <c r="C7" i="4"/>
  <c r="D7" i="4" s="1"/>
  <c r="C12" i="2"/>
  <c r="E13" i="2" s="1"/>
  <c r="C12" i="3"/>
  <c r="E13" i="3" s="1"/>
  <c r="E11" i="3"/>
  <c r="E10" i="3"/>
  <c r="E9" i="3"/>
  <c r="E8" i="3"/>
  <c r="E12" i="2"/>
  <c r="E12" i="3"/>
  <c r="E11" i="2"/>
  <c r="E10" i="2"/>
  <c r="E9" i="2"/>
  <c r="E8" i="2"/>
  <c r="K4" i="1"/>
  <c r="D11" i="3"/>
  <c r="D12" i="3" s="1"/>
  <c r="D10" i="3"/>
  <c r="D9" i="3"/>
  <c r="D8" i="3"/>
  <c r="D8" i="2"/>
  <c r="D9" i="2"/>
  <c r="D10" i="2"/>
  <c r="D11" i="2"/>
  <c r="G5" i="1"/>
  <c r="G7" i="1"/>
  <c r="G9" i="1"/>
  <c r="G11" i="1"/>
  <c r="G13" i="1"/>
  <c r="G15" i="1"/>
  <c r="G17" i="1"/>
  <c r="G3" i="1"/>
  <c r="J4" i="1"/>
  <c r="K6" i="4" l="1"/>
  <c r="K7" i="4"/>
  <c r="C13" i="2"/>
  <c r="C13" i="3"/>
  <c r="D12" i="2"/>
  <c r="J7" i="4" l="1"/>
  <c r="J6" i="4"/>
  <c r="I7" i="4" l="1"/>
  <c r="I6" i="4"/>
  <c r="H7" i="4" l="1"/>
  <c r="H6" i="4"/>
  <c r="G7" i="4" l="1"/>
  <c r="G6" i="4"/>
  <c r="F6" i="4" l="1"/>
  <c r="F7" i="4"/>
</calcChain>
</file>

<file path=xl/sharedStrings.xml><?xml version="1.0" encoding="utf-8"?>
<sst xmlns="http://schemas.openxmlformats.org/spreadsheetml/2006/main" count="55" uniqueCount="27">
  <si>
    <t>1.</t>
  </si>
  <si>
    <t>2.</t>
  </si>
  <si>
    <t>3.</t>
  </si>
  <si>
    <t>4.</t>
  </si>
  <si>
    <t>5.</t>
  </si>
  <si>
    <t>6.</t>
  </si>
  <si>
    <t>7.</t>
  </si>
  <si>
    <t>8.</t>
  </si>
  <si>
    <t>Počet slov</t>
  </si>
  <si>
    <t>Počet bitů</t>
  </si>
  <si>
    <t>Změn n pozic</t>
  </si>
  <si>
    <t>Číslo</t>
  </si>
  <si>
    <t>Ověření</t>
  </si>
  <si>
    <t>A</t>
  </si>
  <si>
    <t>L</t>
  </si>
  <si>
    <t>G</t>
  </si>
  <si>
    <t>V</t>
  </si>
  <si>
    <t>Hodnota v Kraftově nerovnosti</t>
  </si>
  <si>
    <t>Kraftova nerovnost</t>
  </si>
  <si>
    <t>I</t>
  </si>
  <si>
    <t>DEC</t>
  </si>
  <si>
    <t>BIN</t>
  </si>
  <si>
    <t>Menšenec</t>
  </si>
  <si>
    <t>Menšitel</t>
  </si>
  <si>
    <t>Výsledek</t>
  </si>
  <si>
    <t>Doplněk</t>
  </si>
  <si>
    <t>Kontrola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</si>
</sst>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4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6" xfId="0" applyBorder="1"/>
    <xf numFmtId="0" fontId="1" fillId="0" borderId="6" xfId="0" applyFont="1" applyBorder="1"/>
    <xf numFmtId="0" fontId="3" fillId="2" borderId="6" xfId="0" applyFont="1" applyFill="1" applyBorder="1"/>
    <xf numFmtId="0" fontId="4" fillId="0" borderId="6" xfId="0" applyFont="1" applyBorder="1"/>
    <xf numFmtId="0" fontId="3" fillId="0" borderId="6" xfId="0" applyFont="1" applyBorder="1"/>
    <xf numFmtId="0" fontId="5" fillId="3" borderId="6" xfId="0" applyFont="1" applyFill="1" applyBorder="1"/>
    <xf numFmtId="0" fontId="0" fillId="0" borderId="8" xfId="0" applyBorder="1"/>
    <xf numFmtId="0" fontId="0" fillId="0" borderId="13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6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/>
    <xf numFmtId="0" fontId="0" fillId="0" borderId="0" xfId="0" applyAlignment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0" xfId="0" applyFont="1" applyFill="1" applyBorder="1"/>
    <xf numFmtId="0" fontId="0" fillId="2" borderId="21" xfId="0" applyFill="1" applyBorder="1"/>
    <xf numFmtId="0" fontId="1" fillId="0" borderId="22" xfId="0" applyFont="1" applyBorder="1"/>
    <xf numFmtId="0" fontId="1" fillId="0" borderId="22" xfId="0" applyFont="1" applyBorder="1" applyAlignment="1">
      <alignment horizontal="center"/>
    </xf>
    <xf numFmtId="0" fontId="0" fillId="0" borderId="23" xfId="0" applyBorder="1"/>
    <xf numFmtId="0" fontId="1" fillId="0" borderId="23" xfId="0" applyFont="1" applyBorder="1"/>
    <xf numFmtId="0" fontId="1" fillId="0" borderId="24" xfId="0" applyFont="1" applyBorder="1"/>
    <xf numFmtId="0" fontId="1" fillId="0" borderId="18" xfId="0" applyFont="1" applyBorder="1"/>
    <xf numFmtId="0" fontId="1" fillId="0" borderId="25" xfId="0" applyFont="1" applyBorder="1" applyAlignment="1">
      <alignment horizontal="left"/>
    </xf>
    <xf numFmtId="0" fontId="0" fillId="0" borderId="26" xfId="0" applyBorder="1"/>
    <xf numFmtId="0" fontId="0" fillId="0" borderId="27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2531EA7C-FD7A-4AEA-AB95-EDD62A1FD28A}" type="doc">
      <dgm:prSet loTypeId="urn:microsoft.com/office/officeart/2008/layout/HalfCircleOrganization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cs-CZ"/>
        </a:p>
      </dgm:t>
    </dgm:pt>
    <dgm:pt modelId="{6EC12BC7-0FE0-46F2-97CF-2B8AADF5D457}">
      <dgm:prSet phldrT="[Text]"/>
      <dgm:spPr/>
      <dgm:t>
        <a:bodyPr/>
        <a:lstStyle/>
        <a:p>
          <a:r>
            <a:rPr lang="cs-CZ"/>
            <a:t>Binární strom</a:t>
          </a:r>
        </a:p>
      </dgm:t>
    </dgm:pt>
    <dgm:pt modelId="{53516B6B-18FF-4B69-B394-3713056A30F2}" type="parTrans" cxnId="{C88BA625-7080-466C-95AA-D44EF7E316DC}">
      <dgm:prSet/>
      <dgm:spPr/>
      <dgm:t>
        <a:bodyPr/>
        <a:lstStyle/>
        <a:p>
          <a:endParaRPr lang="cs-CZ"/>
        </a:p>
      </dgm:t>
    </dgm:pt>
    <dgm:pt modelId="{58841513-B5D7-4AA6-849B-202D84CEA6A1}" type="sibTrans" cxnId="{C88BA625-7080-466C-95AA-D44EF7E316DC}">
      <dgm:prSet/>
      <dgm:spPr/>
      <dgm:t>
        <a:bodyPr/>
        <a:lstStyle/>
        <a:p>
          <a:endParaRPr lang="cs-CZ"/>
        </a:p>
      </dgm:t>
    </dgm:pt>
    <dgm:pt modelId="{2DA71B2B-A49A-4B28-864E-F739529E175C}">
      <dgm:prSet/>
      <dgm:spPr/>
      <dgm:t>
        <a:bodyPr/>
        <a:lstStyle/>
        <a:p>
          <a:r>
            <a:rPr lang="cs-CZ"/>
            <a:t>1</a:t>
          </a:r>
        </a:p>
      </dgm:t>
    </dgm:pt>
    <dgm:pt modelId="{F09E091C-6B94-4736-85C5-D86467344937}" type="parTrans" cxnId="{1551FC2D-2373-4ADB-8647-B01704C3088D}">
      <dgm:prSet/>
      <dgm:spPr/>
      <dgm:t>
        <a:bodyPr/>
        <a:lstStyle/>
        <a:p>
          <a:endParaRPr lang="cs-CZ"/>
        </a:p>
      </dgm:t>
    </dgm:pt>
    <dgm:pt modelId="{5EA79DE7-15C7-4E7E-A918-C4257F74EF0F}" type="sibTrans" cxnId="{1551FC2D-2373-4ADB-8647-B01704C3088D}">
      <dgm:prSet/>
      <dgm:spPr/>
      <dgm:t>
        <a:bodyPr/>
        <a:lstStyle/>
        <a:p>
          <a:endParaRPr lang="cs-CZ"/>
        </a:p>
      </dgm:t>
    </dgm:pt>
    <dgm:pt modelId="{A6637CE7-5743-42D8-8BC3-1B5642EAAB4D}">
      <dgm:prSet/>
      <dgm:spPr/>
      <dgm:t>
        <a:bodyPr/>
        <a:lstStyle/>
        <a:p>
          <a:r>
            <a:rPr lang="cs-CZ"/>
            <a:t>0 - A</a:t>
          </a:r>
        </a:p>
      </dgm:t>
    </dgm:pt>
    <dgm:pt modelId="{BFFD5F7C-48E0-4490-AF42-0C4AF5A13DD2}" type="parTrans" cxnId="{ACC1B2B1-759F-470B-B680-EE7757575B4C}">
      <dgm:prSet/>
      <dgm:spPr/>
      <dgm:t>
        <a:bodyPr/>
        <a:lstStyle/>
        <a:p>
          <a:endParaRPr lang="cs-CZ"/>
        </a:p>
      </dgm:t>
    </dgm:pt>
    <dgm:pt modelId="{F7C5BC90-F74D-429B-A05A-F7E1A0675315}" type="sibTrans" cxnId="{ACC1B2B1-759F-470B-B680-EE7757575B4C}">
      <dgm:prSet/>
      <dgm:spPr/>
      <dgm:t>
        <a:bodyPr/>
        <a:lstStyle/>
        <a:p>
          <a:endParaRPr lang="cs-CZ"/>
        </a:p>
      </dgm:t>
    </dgm:pt>
    <dgm:pt modelId="{D897A51A-CBE0-4685-83F2-D66E3283CBC5}">
      <dgm:prSet/>
      <dgm:spPr/>
      <dgm:t>
        <a:bodyPr/>
        <a:lstStyle/>
        <a:p>
          <a:r>
            <a:rPr lang="cs-CZ"/>
            <a:t>10 - L</a:t>
          </a:r>
        </a:p>
      </dgm:t>
    </dgm:pt>
    <dgm:pt modelId="{092B702F-D5FD-4D02-ACA7-84A5AFB1E3D8}" type="parTrans" cxnId="{E655AF65-9EEA-4935-B82E-1075A4CD8B30}">
      <dgm:prSet/>
      <dgm:spPr/>
      <dgm:t>
        <a:bodyPr/>
        <a:lstStyle/>
        <a:p>
          <a:endParaRPr lang="cs-CZ"/>
        </a:p>
      </dgm:t>
    </dgm:pt>
    <dgm:pt modelId="{0466E252-F8F3-4351-A218-8F6941B7E8DC}" type="sibTrans" cxnId="{E655AF65-9EEA-4935-B82E-1075A4CD8B30}">
      <dgm:prSet/>
      <dgm:spPr/>
      <dgm:t>
        <a:bodyPr/>
        <a:lstStyle/>
        <a:p>
          <a:endParaRPr lang="cs-CZ"/>
        </a:p>
      </dgm:t>
    </dgm:pt>
    <dgm:pt modelId="{B021C06B-8E5A-4A80-A347-C87547F47DD3}">
      <dgm:prSet/>
      <dgm:spPr/>
      <dgm:t>
        <a:bodyPr/>
        <a:lstStyle/>
        <a:p>
          <a:r>
            <a:rPr lang="cs-CZ"/>
            <a:t>11</a:t>
          </a:r>
        </a:p>
      </dgm:t>
    </dgm:pt>
    <dgm:pt modelId="{9C4C5B47-9F1F-4986-8E85-FE95723C8898}" type="parTrans" cxnId="{96D78368-C3EC-48BC-BA41-890704C35804}">
      <dgm:prSet/>
      <dgm:spPr/>
      <dgm:t>
        <a:bodyPr/>
        <a:lstStyle/>
        <a:p>
          <a:endParaRPr lang="cs-CZ"/>
        </a:p>
      </dgm:t>
    </dgm:pt>
    <dgm:pt modelId="{96C330F9-6BBA-4A3C-B0E1-9C63341ADCE9}" type="sibTrans" cxnId="{96D78368-C3EC-48BC-BA41-890704C35804}">
      <dgm:prSet/>
      <dgm:spPr/>
      <dgm:t>
        <a:bodyPr/>
        <a:lstStyle/>
        <a:p>
          <a:endParaRPr lang="cs-CZ"/>
        </a:p>
      </dgm:t>
    </dgm:pt>
    <dgm:pt modelId="{6714E9EF-C89B-4CD4-AD99-323E5EED77AC}">
      <dgm:prSet/>
      <dgm:spPr/>
      <dgm:t>
        <a:bodyPr/>
        <a:lstStyle/>
        <a:p>
          <a:r>
            <a:rPr lang="cs-CZ"/>
            <a:t>110 - V</a:t>
          </a:r>
        </a:p>
      </dgm:t>
    </dgm:pt>
    <dgm:pt modelId="{ED9EB47C-FEC6-48C8-B7C1-EAA742812714}" type="parTrans" cxnId="{1A83AEF5-5F8A-40FF-AE1D-4EB2633DD116}">
      <dgm:prSet/>
      <dgm:spPr/>
      <dgm:t>
        <a:bodyPr/>
        <a:lstStyle/>
        <a:p>
          <a:endParaRPr lang="cs-CZ"/>
        </a:p>
      </dgm:t>
    </dgm:pt>
    <dgm:pt modelId="{FB026419-5BCE-41BE-BA02-66657D7C315D}" type="sibTrans" cxnId="{1A83AEF5-5F8A-40FF-AE1D-4EB2633DD116}">
      <dgm:prSet/>
      <dgm:spPr/>
      <dgm:t>
        <a:bodyPr/>
        <a:lstStyle/>
        <a:p>
          <a:endParaRPr lang="cs-CZ"/>
        </a:p>
      </dgm:t>
    </dgm:pt>
    <dgm:pt modelId="{C25EC8AD-0274-4DC7-8EEF-6785A2DAE851}">
      <dgm:prSet/>
      <dgm:spPr/>
      <dgm:t>
        <a:bodyPr/>
        <a:lstStyle/>
        <a:p>
          <a:r>
            <a:rPr lang="cs-CZ"/>
            <a:t>111 - G</a:t>
          </a:r>
        </a:p>
      </dgm:t>
    </dgm:pt>
    <dgm:pt modelId="{A73BEF45-658A-46F2-8285-AE38DD888C10}" type="parTrans" cxnId="{2CDA9226-D0C7-4DAE-A34A-21EF371E7133}">
      <dgm:prSet/>
      <dgm:spPr/>
      <dgm:t>
        <a:bodyPr/>
        <a:lstStyle/>
        <a:p>
          <a:endParaRPr lang="cs-CZ"/>
        </a:p>
      </dgm:t>
    </dgm:pt>
    <dgm:pt modelId="{7DC43E55-E7B2-4132-A00F-4C1640C8CFB1}" type="sibTrans" cxnId="{2CDA9226-D0C7-4DAE-A34A-21EF371E7133}">
      <dgm:prSet/>
      <dgm:spPr/>
      <dgm:t>
        <a:bodyPr/>
        <a:lstStyle/>
        <a:p>
          <a:endParaRPr lang="cs-CZ"/>
        </a:p>
      </dgm:t>
    </dgm:pt>
    <dgm:pt modelId="{9C4B9BCC-DE8A-4CE2-BD0D-24870B9002C8}" type="pres">
      <dgm:prSet presAssocID="{2531EA7C-FD7A-4AEA-AB95-EDD62A1FD28A}" presName="Name0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28F2E1D7-6FBC-4820-9EEC-D74ADE8D13AE}" type="pres">
      <dgm:prSet presAssocID="{6EC12BC7-0FE0-46F2-97CF-2B8AADF5D457}" presName="hierRoot1" presStyleCnt="0">
        <dgm:presLayoutVars>
          <dgm:hierBranch val="init"/>
        </dgm:presLayoutVars>
      </dgm:prSet>
      <dgm:spPr/>
    </dgm:pt>
    <dgm:pt modelId="{838E8B7B-7777-4A13-A03F-14572BB1884C}" type="pres">
      <dgm:prSet presAssocID="{6EC12BC7-0FE0-46F2-97CF-2B8AADF5D457}" presName="rootComposite1" presStyleCnt="0"/>
      <dgm:spPr/>
    </dgm:pt>
    <dgm:pt modelId="{5A128D4B-C2F1-477F-853D-402769BD56BF}" type="pres">
      <dgm:prSet presAssocID="{6EC12BC7-0FE0-46F2-97CF-2B8AADF5D457}" presName="rootText1" presStyleLbl="alignAcc1" presStyleIdx="0" presStyleCnt="0">
        <dgm:presLayoutVars>
          <dgm:chPref val="3"/>
        </dgm:presLayoutVars>
      </dgm:prSet>
      <dgm:spPr/>
    </dgm:pt>
    <dgm:pt modelId="{760D1DC0-AA3E-46D8-88D7-9D4A419D6FA2}" type="pres">
      <dgm:prSet presAssocID="{6EC12BC7-0FE0-46F2-97CF-2B8AADF5D457}" presName="topArc1" presStyleLbl="parChTrans1D1" presStyleIdx="0" presStyleCnt="14"/>
      <dgm:spPr/>
    </dgm:pt>
    <dgm:pt modelId="{6686C51C-E183-4D80-B66A-DBAFB9935FDB}" type="pres">
      <dgm:prSet presAssocID="{6EC12BC7-0FE0-46F2-97CF-2B8AADF5D457}" presName="bottomArc1" presStyleLbl="parChTrans1D1" presStyleIdx="1" presStyleCnt="14"/>
      <dgm:spPr/>
    </dgm:pt>
    <dgm:pt modelId="{2ED266AF-8539-452F-A244-EFC346EF63A3}" type="pres">
      <dgm:prSet presAssocID="{6EC12BC7-0FE0-46F2-97CF-2B8AADF5D457}" presName="topConnNode1" presStyleLbl="node1" presStyleIdx="0" presStyleCnt="0"/>
      <dgm:spPr/>
    </dgm:pt>
    <dgm:pt modelId="{B563E676-1170-4150-B543-CCD264AB57C6}" type="pres">
      <dgm:prSet presAssocID="{6EC12BC7-0FE0-46F2-97CF-2B8AADF5D457}" presName="hierChild2" presStyleCnt="0"/>
      <dgm:spPr/>
    </dgm:pt>
    <dgm:pt modelId="{D2827051-BDB9-4A0B-A500-CA07B62E1489}" type="pres">
      <dgm:prSet presAssocID="{F09E091C-6B94-4736-85C5-D86467344937}" presName="Name28" presStyleLbl="parChTrans1D2" presStyleIdx="0" presStyleCnt="2"/>
      <dgm:spPr/>
    </dgm:pt>
    <dgm:pt modelId="{5F4D9669-931F-48E7-8A87-5E8E08CE5ECB}" type="pres">
      <dgm:prSet presAssocID="{2DA71B2B-A49A-4B28-864E-F739529E175C}" presName="hierRoot2" presStyleCnt="0">
        <dgm:presLayoutVars>
          <dgm:hierBranch val="init"/>
        </dgm:presLayoutVars>
      </dgm:prSet>
      <dgm:spPr/>
    </dgm:pt>
    <dgm:pt modelId="{1544DC26-11FE-4C6F-B9A5-B9B7B0D5FD63}" type="pres">
      <dgm:prSet presAssocID="{2DA71B2B-A49A-4B28-864E-F739529E175C}" presName="rootComposite2" presStyleCnt="0"/>
      <dgm:spPr/>
    </dgm:pt>
    <dgm:pt modelId="{B8D3459E-97F1-4DED-894D-347ECEBC3609}" type="pres">
      <dgm:prSet presAssocID="{2DA71B2B-A49A-4B28-864E-F739529E175C}" presName="rootText2" presStyleLbl="alignAcc1" presStyleIdx="0" presStyleCnt="0">
        <dgm:presLayoutVars>
          <dgm:chPref val="3"/>
        </dgm:presLayoutVars>
      </dgm:prSet>
      <dgm:spPr/>
    </dgm:pt>
    <dgm:pt modelId="{B34408A1-8346-4D70-AD7C-63FE52520DCE}" type="pres">
      <dgm:prSet presAssocID="{2DA71B2B-A49A-4B28-864E-F739529E175C}" presName="topArc2" presStyleLbl="parChTrans1D1" presStyleIdx="2" presStyleCnt="14"/>
      <dgm:spPr/>
    </dgm:pt>
    <dgm:pt modelId="{B7C2502E-3BBE-4462-93AA-8966E6F642CD}" type="pres">
      <dgm:prSet presAssocID="{2DA71B2B-A49A-4B28-864E-F739529E175C}" presName="bottomArc2" presStyleLbl="parChTrans1D1" presStyleIdx="3" presStyleCnt="14"/>
      <dgm:spPr/>
    </dgm:pt>
    <dgm:pt modelId="{CE620BFC-0701-4407-9510-27EFFF723715}" type="pres">
      <dgm:prSet presAssocID="{2DA71B2B-A49A-4B28-864E-F739529E175C}" presName="topConnNode2" presStyleLbl="node2" presStyleIdx="0" presStyleCnt="0"/>
      <dgm:spPr/>
    </dgm:pt>
    <dgm:pt modelId="{6364E9E8-FBDA-42C8-80E1-3FE229A689EF}" type="pres">
      <dgm:prSet presAssocID="{2DA71B2B-A49A-4B28-864E-F739529E175C}" presName="hierChild4" presStyleCnt="0"/>
      <dgm:spPr/>
    </dgm:pt>
    <dgm:pt modelId="{2F6BCD5F-00D3-4D41-91DE-985387241F3A}" type="pres">
      <dgm:prSet presAssocID="{092B702F-D5FD-4D02-ACA7-84A5AFB1E3D8}" presName="Name28" presStyleLbl="parChTrans1D3" presStyleIdx="0" presStyleCnt="2"/>
      <dgm:spPr/>
    </dgm:pt>
    <dgm:pt modelId="{3C8CC55E-94F2-4274-9FBD-B1B58010FCEC}" type="pres">
      <dgm:prSet presAssocID="{D897A51A-CBE0-4685-83F2-D66E3283CBC5}" presName="hierRoot2" presStyleCnt="0">
        <dgm:presLayoutVars>
          <dgm:hierBranch val="init"/>
        </dgm:presLayoutVars>
      </dgm:prSet>
      <dgm:spPr/>
    </dgm:pt>
    <dgm:pt modelId="{F840822C-51E5-4DF3-9115-C97B1B0E11DE}" type="pres">
      <dgm:prSet presAssocID="{D897A51A-CBE0-4685-83F2-D66E3283CBC5}" presName="rootComposite2" presStyleCnt="0"/>
      <dgm:spPr/>
    </dgm:pt>
    <dgm:pt modelId="{82D80180-E4CE-484F-838A-F8395393C743}" type="pres">
      <dgm:prSet presAssocID="{D897A51A-CBE0-4685-83F2-D66E3283CBC5}" presName="rootText2" presStyleLbl="alignAcc1" presStyleIdx="0" presStyleCnt="0" custLinFactX="83067" custLinFactNeighborX="100000" custLinFactNeighborY="47529">
        <dgm:presLayoutVars>
          <dgm:chPref val="3"/>
        </dgm:presLayoutVars>
      </dgm:prSet>
      <dgm:spPr/>
    </dgm:pt>
    <dgm:pt modelId="{B7A4A3E7-94AF-4E44-96F8-1FA12DBD7C09}" type="pres">
      <dgm:prSet presAssocID="{D897A51A-CBE0-4685-83F2-D66E3283CBC5}" presName="topArc2" presStyleLbl="parChTrans1D1" presStyleIdx="4" presStyleCnt="14"/>
      <dgm:spPr/>
    </dgm:pt>
    <dgm:pt modelId="{DFF71951-987D-4505-AE34-D0D3B354D4E9}" type="pres">
      <dgm:prSet presAssocID="{D897A51A-CBE0-4685-83F2-D66E3283CBC5}" presName="bottomArc2" presStyleLbl="parChTrans1D1" presStyleIdx="5" presStyleCnt="14"/>
      <dgm:spPr/>
    </dgm:pt>
    <dgm:pt modelId="{ED93B75C-72A9-4426-A05D-DEC817698CF2}" type="pres">
      <dgm:prSet presAssocID="{D897A51A-CBE0-4685-83F2-D66E3283CBC5}" presName="topConnNode2" presStyleLbl="node3" presStyleIdx="0" presStyleCnt="0"/>
      <dgm:spPr/>
    </dgm:pt>
    <dgm:pt modelId="{6E77C297-FF41-46E8-A85C-63299D7DB3FB}" type="pres">
      <dgm:prSet presAssocID="{D897A51A-CBE0-4685-83F2-D66E3283CBC5}" presName="hierChild4" presStyleCnt="0"/>
      <dgm:spPr/>
    </dgm:pt>
    <dgm:pt modelId="{F406530E-2C72-4A46-A654-2FA97365565F}" type="pres">
      <dgm:prSet presAssocID="{D897A51A-CBE0-4685-83F2-D66E3283CBC5}" presName="hierChild5" presStyleCnt="0"/>
      <dgm:spPr/>
    </dgm:pt>
    <dgm:pt modelId="{BFEAC739-74A3-449B-A9E2-6903E36FC054}" type="pres">
      <dgm:prSet presAssocID="{9C4C5B47-9F1F-4986-8E85-FE95723C8898}" presName="Name28" presStyleLbl="parChTrans1D3" presStyleIdx="1" presStyleCnt="2"/>
      <dgm:spPr/>
    </dgm:pt>
    <dgm:pt modelId="{D77E30DC-9DB9-4E81-AFF0-C60E764B61BF}" type="pres">
      <dgm:prSet presAssocID="{B021C06B-8E5A-4A80-A347-C87547F47DD3}" presName="hierRoot2" presStyleCnt="0">
        <dgm:presLayoutVars>
          <dgm:hierBranch val="init"/>
        </dgm:presLayoutVars>
      </dgm:prSet>
      <dgm:spPr/>
    </dgm:pt>
    <dgm:pt modelId="{5E5AA1C4-2BEA-4D9C-B20F-02C0C50355D8}" type="pres">
      <dgm:prSet presAssocID="{B021C06B-8E5A-4A80-A347-C87547F47DD3}" presName="rootComposite2" presStyleCnt="0"/>
      <dgm:spPr/>
    </dgm:pt>
    <dgm:pt modelId="{6027FD2E-593F-4856-B074-5D8D37155C07}" type="pres">
      <dgm:prSet presAssocID="{B021C06B-8E5A-4A80-A347-C87547F47DD3}" presName="rootText2" presStyleLbl="alignAcc1" presStyleIdx="0" presStyleCnt="0" custLinFactNeighborX="-60037" custLinFactNeighborY="72891">
        <dgm:presLayoutVars>
          <dgm:chPref val="3"/>
        </dgm:presLayoutVars>
      </dgm:prSet>
      <dgm:spPr/>
    </dgm:pt>
    <dgm:pt modelId="{4A144BF7-8BD4-4DAD-AC84-8695B8FD0B39}" type="pres">
      <dgm:prSet presAssocID="{B021C06B-8E5A-4A80-A347-C87547F47DD3}" presName="topArc2" presStyleLbl="parChTrans1D1" presStyleIdx="6" presStyleCnt="14"/>
      <dgm:spPr/>
    </dgm:pt>
    <dgm:pt modelId="{19037D86-828F-4BEC-BED7-9D16D6AACEBD}" type="pres">
      <dgm:prSet presAssocID="{B021C06B-8E5A-4A80-A347-C87547F47DD3}" presName="bottomArc2" presStyleLbl="parChTrans1D1" presStyleIdx="7" presStyleCnt="14"/>
      <dgm:spPr/>
    </dgm:pt>
    <dgm:pt modelId="{5F4EFCBC-AEF2-4CCF-B40F-EAE1BF7BAD32}" type="pres">
      <dgm:prSet presAssocID="{B021C06B-8E5A-4A80-A347-C87547F47DD3}" presName="topConnNode2" presStyleLbl="node3" presStyleIdx="0" presStyleCnt="0"/>
      <dgm:spPr/>
    </dgm:pt>
    <dgm:pt modelId="{E9A1D146-78E3-490A-9C3D-C92D780D4A44}" type="pres">
      <dgm:prSet presAssocID="{B021C06B-8E5A-4A80-A347-C87547F47DD3}" presName="hierChild4" presStyleCnt="0"/>
      <dgm:spPr/>
    </dgm:pt>
    <dgm:pt modelId="{F289117C-FFBD-4887-85CE-B8A5CABA23F4}" type="pres">
      <dgm:prSet presAssocID="{ED9EB47C-FEC6-48C8-B7C1-EAA742812714}" presName="Name28" presStyleLbl="parChTrans1D4" presStyleIdx="0" presStyleCnt="2"/>
      <dgm:spPr/>
    </dgm:pt>
    <dgm:pt modelId="{87495B57-4431-4A67-964A-D8916FF3ACAE}" type="pres">
      <dgm:prSet presAssocID="{6714E9EF-C89B-4CD4-AD99-323E5EED77AC}" presName="hierRoot2" presStyleCnt="0">
        <dgm:presLayoutVars>
          <dgm:hierBranch val="hang"/>
        </dgm:presLayoutVars>
      </dgm:prSet>
      <dgm:spPr/>
    </dgm:pt>
    <dgm:pt modelId="{BBC9DF15-0B23-4037-B630-7140A0DC1023}" type="pres">
      <dgm:prSet presAssocID="{6714E9EF-C89B-4CD4-AD99-323E5EED77AC}" presName="rootComposite2" presStyleCnt="0"/>
      <dgm:spPr/>
    </dgm:pt>
    <dgm:pt modelId="{FE9A6748-B097-47A6-838B-7CFE8E0DB5D4}" type="pres">
      <dgm:prSet presAssocID="{6714E9EF-C89B-4CD4-AD99-323E5EED77AC}" presName="rootText2" presStyleLbl="alignAcc1" presStyleIdx="0" presStyleCnt="0" custLinFactY="7344" custLinFactNeighborX="-2040" custLinFactNeighborY="100000">
        <dgm:presLayoutVars>
          <dgm:chPref val="3"/>
        </dgm:presLayoutVars>
      </dgm:prSet>
      <dgm:spPr/>
    </dgm:pt>
    <dgm:pt modelId="{DC827DE7-9F5C-47F6-A490-A98DFC3429C5}" type="pres">
      <dgm:prSet presAssocID="{6714E9EF-C89B-4CD4-AD99-323E5EED77AC}" presName="topArc2" presStyleLbl="parChTrans1D1" presStyleIdx="8" presStyleCnt="14"/>
      <dgm:spPr/>
    </dgm:pt>
    <dgm:pt modelId="{4083025D-2B64-4EEA-B3FC-7C5E587B8B89}" type="pres">
      <dgm:prSet presAssocID="{6714E9EF-C89B-4CD4-AD99-323E5EED77AC}" presName="bottomArc2" presStyleLbl="parChTrans1D1" presStyleIdx="9" presStyleCnt="14"/>
      <dgm:spPr/>
    </dgm:pt>
    <dgm:pt modelId="{BFEFB6AF-FC97-4B1C-858E-D3B498A14223}" type="pres">
      <dgm:prSet presAssocID="{6714E9EF-C89B-4CD4-AD99-323E5EED77AC}" presName="topConnNode2" presStyleLbl="node4" presStyleIdx="0" presStyleCnt="0"/>
      <dgm:spPr/>
    </dgm:pt>
    <dgm:pt modelId="{9A6985FF-5AB6-40D4-AC1A-C757E4043AB5}" type="pres">
      <dgm:prSet presAssocID="{6714E9EF-C89B-4CD4-AD99-323E5EED77AC}" presName="hierChild4" presStyleCnt="0"/>
      <dgm:spPr/>
    </dgm:pt>
    <dgm:pt modelId="{6E4BE734-5B97-4831-BB18-0A87BCEC30D1}" type="pres">
      <dgm:prSet presAssocID="{6714E9EF-C89B-4CD4-AD99-323E5EED77AC}" presName="hierChild5" presStyleCnt="0"/>
      <dgm:spPr/>
    </dgm:pt>
    <dgm:pt modelId="{C39CEC5A-84B5-446C-9685-591504D0F156}" type="pres">
      <dgm:prSet presAssocID="{A73BEF45-658A-46F2-8285-AE38DD888C10}" presName="Name28" presStyleLbl="parChTrans1D4" presStyleIdx="1" presStyleCnt="2"/>
      <dgm:spPr/>
    </dgm:pt>
    <dgm:pt modelId="{220CDAD6-C44C-489B-BF3E-D99423965A91}" type="pres">
      <dgm:prSet presAssocID="{C25EC8AD-0274-4DC7-8EEF-6785A2DAE851}" presName="hierRoot2" presStyleCnt="0">
        <dgm:presLayoutVars>
          <dgm:hierBranch val="init"/>
        </dgm:presLayoutVars>
      </dgm:prSet>
      <dgm:spPr/>
    </dgm:pt>
    <dgm:pt modelId="{6374A96D-8ACA-4D04-842A-C357DD3C1904}" type="pres">
      <dgm:prSet presAssocID="{C25EC8AD-0274-4DC7-8EEF-6785A2DAE851}" presName="rootComposite2" presStyleCnt="0"/>
      <dgm:spPr/>
    </dgm:pt>
    <dgm:pt modelId="{E4BDFE8F-AED1-411E-9B31-859CBBFC0B09}" type="pres">
      <dgm:prSet presAssocID="{C25EC8AD-0274-4DC7-8EEF-6785A2DAE851}" presName="rootText2" presStyleLbl="alignAcc1" presStyleIdx="0" presStyleCnt="0" custLinFactX="-99336" custLinFactY="-15322" custLinFactNeighborX="-100000" custLinFactNeighborY="-100000">
        <dgm:presLayoutVars>
          <dgm:chPref val="3"/>
        </dgm:presLayoutVars>
      </dgm:prSet>
      <dgm:spPr/>
    </dgm:pt>
    <dgm:pt modelId="{8AEFC860-8DC8-4DCB-A07F-67C0D57B702C}" type="pres">
      <dgm:prSet presAssocID="{C25EC8AD-0274-4DC7-8EEF-6785A2DAE851}" presName="topArc2" presStyleLbl="parChTrans1D1" presStyleIdx="10" presStyleCnt="14"/>
      <dgm:spPr/>
    </dgm:pt>
    <dgm:pt modelId="{E9B41A87-A3E9-418E-87DB-F574F35D022B}" type="pres">
      <dgm:prSet presAssocID="{C25EC8AD-0274-4DC7-8EEF-6785A2DAE851}" presName="bottomArc2" presStyleLbl="parChTrans1D1" presStyleIdx="11" presStyleCnt="14"/>
      <dgm:spPr/>
    </dgm:pt>
    <dgm:pt modelId="{9364C3A6-BFA5-4DFC-A8C5-13F85EC216F6}" type="pres">
      <dgm:prSet presAssocID="{C25EC8AD-0274-4DC7-8EEF-6785A2DAE851}" presName="topConnNode2" presStyleLbl="node4" presStyleIdx="0" presStyleCnt="0"/>
      <dgm:spPr/>
    </dgm:pt>
    <dgm:pt modelId="{90AE9C9A-EC67-462C-B202-792284133FD0}" type="pres">
      <dgm:prSet presAssocID="{C25EC8AD-0274-4DC7-8EEF-6785A2DAE851}" presName="hierChild4" presStyleCnt="0"/>
      <dgm:spPr/>
    </dgm:pt>
    <dgm:pt modelId="{FEC78369-96EE-4956-B306-E73979F036F2}" type="pres">
      <dgm:prSet presAssocID="{C25EC8AD-0274-4DC7-8EEF-6785A2DAE851}" presName="hierChild5" presStyleCnt="0"/>
      <dgm:spPr/>
    </dgm:pt>
    <dgm:pt modelId="{391F706F-5843-40E7-A92B-ECC7A1129956}" type="pres">
      <dgm:prSet presAssocID="{B021C06B-8E5A-4A80-A347-C87547F47DD3}" presName="hierChild5" presStyleCnt="0"/>
      <dgm:spPr/>
    </dgm:pt>
    <dgm:pt modelId="{A24993ED-BB33-4445-A200-B2015B1ACB82}" type="pres">
      <dgm:prSet presAssocID="{2DA71B2B-A49A-4B28-864E-F739529E175C}" presName="hierChild5" presStyleCnt="0"/>
      <dgm:spPr/>
    </dgm:pt>
    <dgm:pt modelId="{5D76F6F1-C096-481F-BC47-6A3B897F7BF3}" type="pres">
      <dgm:prSet presAssocID="{BFFD5F7C-48E0-4490-AF42-0C4AF5A13DD2}" presName="Name28" presStyleLbl="parChTrans1D2" presStyleIdx="1" presStyleCnt="2"/>
      <dgm:spPr/>
    </dgm:pt>
    <dgm:pt modelId="{763053D7-75D9-4D5C-9013-A4A932F020A6}" type="pres">
      <dgm:prSet presAssocID="{A6637CE7-5743-42D8-8BC3-1B5642EAAB4D}" presName="hierRoot2" presStyleCnt="0">
        <dgm:presLayoutVars>
          <dgm:hierBranch val="init"/>
        </dgm:presLayoutVars>
      </dgm:prSet>
      <dgm:spPr/>
    </dgm:pt>
    <dgm:pt modelId="{FC65979F-F6CC-44EB-8F22-2549B97B47BA}" type="pres">
      <dgm:prSet presAssocID="{A6637CE7-5743-42D8-8BC3-1B5642EAAB4D}" presName="rootComposite2" presStyleCnt="0"/>
      <dgm:spPr/>
    </dgm:pt>
    <dgm:pt modelId="{0182BAAA-27CA-49B7-9F76-27C9E58C9285}" type="pres">
      <dgm:prSet presAssocID="{A6637CE7-5743-42D8-8BC3-1B5642EAAB4D}" presName="rootText2" presStyleLbl="alignAcc1" presStyleIdx="0" presStyleCnt="0">
        <dgm:presLayoutVars>
          <dgm:chPref val="3"/>
        </dgm:presLayoutVars>
      </dgm:prSet>
      <dgm:spPr/>
    </dgm:pt>
    <dgm:pt modelId="{C03F5928-7410-42AA-BAA7-3E6AB95FE7E4}" type="pres">
      <dgm:prSet presAssocID="{A6637CE7-5743-42D8-8BC3-1B5642EAAB4D}" presName="topArc2" presStyleLbl="parChTrans1D1" presStyleIdx="12" presStyleCnt="14"/>
      <dgm:spPr/>
    </dgm:pt>
    <dgm:pt modelId="{58EB09C1-E14D-47A6-837D-8786A06E0AA9}" type="pres">
      <dgm:prSet presAssocID="{A6637CE7-5743-42D8-8BC3-1B5642EAAB4D}" presName="bottomArc2" presStyleLbl="parChTrans1D1" presStyleIdx="13" presStyleCnt="14"/>
      <dgm:spPr/>
    </dgm:pt>
    <dgm:pt modelId="{D545B485-929D-4553-AE53-FA7FD9890078}" type="pres">
      <dgm:prSet presAssocID="{A6637CE7-5743-42D8-8BC3-1B5642EAAB4D}" presName="topConnNode2" presStyleLbl="node2" presStyleIdx="0" presStyleCnt="0"/>
      <dgm:spPr/>
    </dgm:pt>
    <dgm:pt modelId="{ECCF67D5-711F-4995-8305-5E2E7DF68995}" type="pres">
      <dgm:prSet presAssocID="{A6637CE7-5743-42D8-8BC3-1B5642EAAB4D}" presName="hierChild4" presStyleCnt="0"/>
      <dgm:spPr/>
    </dgm:pt>
    <dgm:pt modelId="{261C5FCF-F243-4999-96E8-9A2DF36927AE}" type="pres">
      <dgm:prSet presAssocID="{A6637CE7-5743-42D8-8BC3-1B5642EAAB4D}" presName="hierChild5" presStyleCnt="0"/>
      <dgm:spPr/>
    </dgm:pt>
    <dgm:pt modelId="{A7FFB135-6607-4929-A34D-1F35E5D81ADE}" type="pres">
      <dgm:prSet presAssocID="{6EC12BC7-0FE0-46F2-97CF-2B8AADF5D457}" presName="hierChild3" presStyleCnt="0"/>
      <dgm:spPr/>
    </dgm:pt>
  </dgm:ptLst>
  <dgm:cxnLst>
    <dgm:cxn modelId="{CB19500B-E0A9-4E6F-83FD-96532C22EBDA}" type="presOf" srcId="{C25EC8AD-0274-4DC7-8EEF-6785A2DAE851}" destId="{E4BDFE8F-AED1-411E-9B31-859CBBFC0B09}" srcOrd="0" destOrd="0" presId="urn:microsoft.com/office/officeart/2008/layout/HalfCircleOrganizationChart"/>
    <dgm:cxn modelId="{3E0CBF13-9464-41E0-B7D2-3CFD05304797}" type="presOf" srcId="{BFFD5F7C-48E0-4490-AF42-0C4AF5A13DD2}" destId="{5D76F6F1-C096-481F-BC47-6A3B897F7BF3}" srcOrd="0" destOrd="0" presId="urn:microsoft.com/office/officeart/2008/layout/HalfCircleOrganizationChart"/>
    <dgm:cxn modelId="{B2D38318-165F-4F90-A736-6D06B21F7B10}" type="presOf" srcId="{D897A51A-CBE0-4685-83F2-D66E3283CBC5}" destId="{82D80180-E4CE-484F-838A-F8395393C743}" srcOrd="0" destOrd="0" presId="urn:microsoft.com/office/officeart/2008/layout/HalfCircleOrganizationChart"/>
    <dgm:cxn modelId="{60415021-614A-45F6-95EC-73C71677B25B}" type="presOf" srcId="{2DA71B2B-A49A-4B28-864E-F739529E175C}" destId="{CE620BFC-0701-4407-9510-27EFFF723715}" srcOrd="1" destOrd="0" presId="urn:microsoft.com/office/officeart/2008/layout/HalfCircleOrganizationChart"/>
    <dgm:cxn modelId="{C88BA625-7080-466C-95AA-D44EF7E316DC}" srcId="{2531EA7C-FD7A-4AEA-AB95-EDD62A1FD28A}" destId="{6EC12BC7-0FE0-46F2-97CF-2B8AADF5D457}" srcOrd="0" destOrd="0" parTransId="{53516B6B-18FF-4B69-B394-3713056A30F2}" sibTransId="{58841513-B5D7-4AA6-849B-202D84CEA6A1}"/>
    <dgm:cxn modelId="{330AE325-4B1E-4442-91FA-85D3BBF4DA52}" type="presOf" srcId="{092B702F-D5FD-4D02-ACA7-84A5AFB1E3D8}" destId="{2F6BCD5F-00D3-4D41-91DE-985387241F3A}" srcOrd="0" destOrd="0" presId="urn:microsoft.com/office/officeart/2008/layout/HalfCircleOrganizationChart"/>
    <dgm:cxn modelId="{2CDA9226-D0C7-4DAE-A34A-21EF371E7133}" srcId="{B021C06B-8E5A-4A80-A347-C87547F47DD3}" destId="{C25EC8AD-0274-4DC7-8EEF-6785A2DAE851}" srcOrd="1" destOrd="0" parTransId="{A73BEF45-658A-46F2-8285-AE38DD888C10}" sibTransId="{7DC43E55-E7B2-4132-A00F-4C1640C8CFB1}"/>
    <dgm:cxn modelId="{1551FC2D-2373-4ADB-8647-B01704C3088D}" srcId="{6EC12BC7-0FE0-46F2-97CF-2B8AADF5D457}" destId="{2DA71B2B-A49A-4B28-864E-F739529E175C}" srcOrd="0" destOrd="0" parTransId="{F09E091C-6B94-4736-85C5-D86467344937}" sibTransId="{5EA79DE7-15C7-4E7E-A918-C4257F74EF0F}"/>
    <dgm:cxn modelId="{DD92C332-00C1-4CA3-A776-5EA19BE96493}" type="presOf" srcId="{B021C06B-8E5A-4A80-A347-C87547F47DD3}" destId="{5F4EFCBC-AEF2-4CCF-B40F-EAE1BF7BAD32}" srcOrd="1" destOrd="0" presId="urn:microsoft.com/office/officeart/2008/layout/HalfCircleOrganizationChart"/>
    <dgm:cxn modelId="{3D654E64-B6D5-4FB3-9E75-77852EA5BE06}" type="presOf" srcId="{2531EA7C-FD7A-4AEA-AB95-EDD62A1FD28A}" destId="{9C4B9BCC-DE8A-4CE2-BD0D-24870B9002C8}" srcOrd="0" destOrd="0" presId="urn:microsoft.com/office/officeart/2008/layout/HalfCircleOrganizationChart"/>
    <dgm:cxn modelId="{E655AF65-9EEA-4935-B82E-1075A4CD8B30}" srcId="{2DA71B2B-A49A-4B28-864E-F739529E175C}" destId="{D897A51A-CBE0-4685-83F2-D66E3283CBC5}" srcOrd="0" destOrd="0" parTransId="{092B702F-D5FD-4D02-ACA7-84A5AFB1E3D8}" sibTransId="{0466E252-F8F3-4351-A218-8F6941B7E8DC}"/>
    <dgm:cxn modelId="{EDFB6B68-98ED-4E25-A340-D3BF7CA3350B}" type="presOf" srcId="{6714E9EF-C89B-4CD4-AD99-323E5EED77AC}" destId="{FE9A6748-B097-47A6-838B-7CFE8E0DB5D4}" srcOrd="0" destOrd="0" presId="urn:microsoft.com/office/officeart/2008/layout/HalfCircleOrganizationChart"/>
    <dgm:cxn modelId="{96D78368-C3EC-48BC-BA41-890704C35804}" srcId="{2DA71B2B-A49A-4B28-864E-F739529E175C}" destId="{B021C06B-8E5A-4A80-A347-C87547F47DD3}" srcOrd="1" destOrd="0" parTransId="{9C4C5B47-9F1F-4986-8E85-FE95723C8898}" sibTransId="{96C330F9-6BBA-4A3C-B0E1-9C63341ADCE9}"/>
    <dgm:cxn modelId="{23D70E7A-D716-42C6-A31A-C796A6891539}" type="presOf" srcId="{A73BEF45-658A-46F2-8285-AE38DD888C10}" destId="{C39CEC5A-84B5-446C-9685-591504D0F156}" srcOrd="0" destOrd="0" presId="urn:microsoft.com/office/officeart/2008/layout/HalfCircleOrganizationChart"/>
    <dgm:cxn modelId="{E5073A83-F861-4750-BC5F-2846EF71F6BA}" type="presOf" srcId="{6EC12BC7-0FE0-46F2-97CF-2B8AADF5D457}" destId="{2ED266AF-8539-452F-A244-EFC346EF63A3}" srcOrd="1" destOrd="0" presId="urn:microsoft.com/office/officeart/2008/layout/HalfCircleOrganizationChart"/>
    <dgm:cxn modelId="{4290D093-BDBE-4819-AD50-A7361EB9EA29}" type="presOf" srcId="{A6637CE7-5743-42D8-8BC3-1B5642EAAB4D}" destId="{D545B485-929D-4553-AE53-FA7FD9890078}" srcOrd="1" destOrd="0" presId="urn:microsoft.com/office/officeart/2008/layout/HalfCircleOrganizationChart"/>
    <dgm:cxn modelId="{0BE5EE99-5966-4C9F-B967-EF27D7E8669C}" type="presOf" srcId="{6EC12BC7-0FE0-46F2-97CF-2B8AADF5D457}" destId="{5A128D4B-C2F1-477F-853D-402769BD56BF}" srcOrd="0" destOrd="0" presId="urn:microsoft.com/office/officeart/2008/layout/HalfCircleOrganizationChart"/>
    <dgm:cxn modelId="{DDA0B0B1-B305-4F05-A91A-FDFA21A3882A}" type="presOf" srcId="{B021C06B-8E5A-4A80-A347-C87547F47DD3}" destId="{6027FD2E-593F-4856-B074-5D8D37155C07}" srcOrd="0" destOrd="0" presId="urn:microsoft.com/office/officeart/2008/layout/HalfCircleOrganizationChart"/>
    <dgm:cxn modelId="{ACC1B2B1-759F-470B-B680-EE7757575B4C}" srcId="{6EC12BC7-0FE0-46F2-97CF-2B8AADF5D457}" destId="{A6637CE7-5743-42D8-8BC3-1B5642EAAB4D}" srcOrd="1" destOrd="0" parTransId="{BFFD5F7C-48E0-4490-AF42-0C4AF5A13DD2}" sibTransId="{F7C5BC90-F74D-429B-A05A-F7E1A0675315}"/>
    <dgm:cxn modelId="{12F2BFBF-ADDD-4841-8276-8725CB0B31D3}" type="presOf" srcId="{A6637CE7-5743-42D8-8BC3-1B5642EAAB4D}" destId="{0182BAAA-27CA-49B7-9F76-27C9E58C9285}" srcOrd="0" destOrd="0" presId="urn:microsoft.com/office/officeart/2008/layout/HalfCircleOrganizationChart"/>
    <dgm:cxn modelId="{2D1436CF-DCF9-47F3-81F6-A2EE310BDF08}" type="presOf" srcId="{9C4C5B47-9F1F-4986-8E85-FE95723C8898}" destId="{BFEAC739-74A3-449B-A9E2-6903E36FC054}" srcOrd="0" destOrd="0" presId="urn:microsoft.com/office/officeart/2008/layout/HalfCircleOrganizationChart"/>
    <dgm:cxn modelId="{F3076DDA-FDB0-4D07-B56D-7EF5FCA19415}" type="presOf" srcId="{C25EC8AD-0274-4DC7-8EEF-6785A2DAE851}" destId="{9364C3A6-BFA5-4DFC-A8C5-13F85EC216F6}" srcOrd="1" destOrd="0" presId="urn:microsoft.com/office/officeart/2008/layout/HalfCircleOrganizationChart"/>
    <dgm:cxn modelId="{8790EEDB-4BE1-4EBC-8739-4F524D4FA143}" type="presOf" srcId="{F09E091C-6B94-4736-85C5-D86467344937}" destId="{D2827051-BDB9-4A0B-A500-CA07B62E1489}" srcOrd="0" destOrd="0" presId="urn:microsoft.com/office/officeart/2008/layout/HalfCircleOrganizationChart"/>
    <dgm:cxn modelId="{7776DFE0-20D3-4301-8B82-7CBD564A4F82}" type="presOf" srcId="{6714E9EF-C89B-4CD4-AD99-323E5EED77AC}" destId="{BFEFB6AF-FC97-4B1C-858E-D3B498A14223}" srcOrd="1" destOrd="0" presId="urn:microsoft.com/office/officeart/2008/layout/HalfCircleOrganizationChart"/>
    <dgm:cxn modelId="{AC6E3DE3-091D-4996-8A7C-3D1365FF290C}" type="presOf" srcId="{2DA71B2B-A49A-4B28-864E-F739529E175C}" destId="{B8D3459E-97F1-4DED-894D-347ECEBC3609}" srcOrd="0" destOrd="0" presId="urn:microsoft.com/office/officeart/2008/layout/HalfCircleOrganizationChart"/>
    <dgm:cxn modelId="{78BDA7ED-24A8-4F50-B232-C45F5D00A06C}" type="presOf" srcId="{ED9EB47C-FEC6-48C8-B7C1-EAA742812714}" destId="{F289117C-FFBD-4887-85CE-B8A5CABA23F4}" srcOrd="0" destOrd="0" presId="urn:microsoft.com/office/officeart/2008/layout/HalfCircleOrganizationChart"/>
    <dgm:cxn modelId="{1A83AEF5-5F8A-40FF-AE1D-4EB2633DD116}" srcId="{B021C06B-8E5A-4A80-A347-C87547F47DD3}" destId="{6714E9EF-C89B-4CD4-AD99-323E5EED77AC}" srcOrd="0" destOrd="0" parTransId="{ED9EB47C-FEC6-48C8-B7C1-EAA742812714}" sibTransId="{FB026419-5BCE-41BE-BA02-66657D7C315D}"/>
    <dgm:cxn modelId="{9B6AD1F8-E6D7-47F1-B8F0-3A207F88EC02}" type="presOf" srcId="{D897A51A-CBE0-4685-83F2-D66E3283CBC5}" destId="{ED93B75C-72A9-4426-A05D-DEC817698CF2}" srcOrd="1" destOrd="0" presId="urn:microsoft.com/office/officeart/2008/layout/HalfCircleOrganizationChart"/>
    <dgm:cxn modelId="{E2CCBECD-B561-4870-86F3-E149210722F1}" type="presParOf" srcId="{9C4B9BCC-DE8A-4CE2-BD0D-24870B9002C8}" destId="{28F2E1D7-6FBC-4820-9EEC-D74ADE8D13AE}" srcOrd="0" destOrd="0" presId="urn:microsoft.com/office/officeart/2008/layout/HalfCircleOrganizationChart"/>
    <dgm:cxn modelId="{AA199485-B30B-4665-BF1F-23FE2D32478A}" type="presParOf" srcId="{28F2E1D7-6FBC-4820-9EEC-D74ADE8D13AE}" destId="{838E8B7B-7777-4A13-A03F-14572BB1884C}" srcOrd="0" destOrd="0" presId="urn:microsoft.com/office/officeart/2008/layout/HalfCircleOrganizationChart"/>
    <dgm:cxn modelId="{60F5A5E3-8570-4D44-9AC5-749C5A6FE5CD}" type="presParOf" srcId="{838E8B7B-7777-4A13-A03F-14572BB1884C}" destId="{5A128D4B-C2F1-477F-853D-402769BD56BF}" srcOrd="0" destOrd="0" presId="urn:microsoft.com/office/officeart/2008/layout/HalfCircleOrganizationChart"/>
    <dgm:cxn modelId="{60EEADB4-40F3-4D09-87D9-F759F3363270}" type="presParOf" srcId="{838E8B7B-7777-4A13-A03F-14572BB1884C}" destId="{760D1DC0-AA3E-46D8-88D7-9D4A419D6FA2}" srcOrd="1" destOrd="0" presId="urn:microsoft.com/office/officeart/2008/layout/HalfCircleOrganizationChart"/>
    <dgm:cxn modelId="{1A2FFEC3-42E9-4AA9-8822-39EC661A2565}" type="presParOf" srcId="{838E8B7B-7777-4A13-A03F-14572BB1884C}" destId="{6686C51C-E183-4D80-B66A-DBAFB9935FDB}" srcOrd="2" destOrd="0" presId="urn:microsoft.com/office/officeart/2008/layout/HalfCircleOrganizationChart"/>
    <dgm:cxn modelId="{E92DC5BA-0174-4966-98AF-238004EB49D2}" type="presParOf" srcId="{838E8B7B-7777-4A13-A03F-14572BB1884C}" destId="{2ED266AF-8539-452F-A244-EFC346EF63A3}" srcOrd="3" destOrd="0" presId="urn:microsoft.com/office/officeart/2008/layout/HalfCircleOrganizationChart"/>
    <dgm:cxn modelId="{3AA6AB4A-5F0D-4C6F-BD23-719C0589E462}" type="presParOf" srcId="{28F2E1D7-6FBC-4820-9EEC-D74ADE8D13AE}" destId="{B563E676-1170-4150-B543-CCD264AB57C6}" srcOrd="1" destOrd="0" presId="urn:microsoft.com/office/officeart/2008/layout/HalfCircleOrganizationChart"/>
    <dgm:cxn modelId="{FD4E5EF2-2695-4F65-A5DD-48DF018DE3A2}" type="presParOf" srcId="{B563E676-1170-4150-B543-CCD264AB57C6}" destId="{D2827051-BDB9-4A0B-A500-CA07B62E1489}" srcOrd="0" destOrd="0" presId="urn:microsoft.com/office/officeart/2008/layout/HalfCircleOrganizationChart"/>
    <dgm:cxn modelId="{2C16F5F9-A8D5-428E-BC5F-93E69CD6A1E4}" type="presParOf" srcId="{B563E676-1170-4150-B543-CCD264AB57C6}" destId="{5F4D9669-931F-48E7-8A87-5E8E08CE5ECB}" srcOrd="1" destOrd="0" presId="urn:microsoft.com/office/officeart/2008/layout/HalfCircleOrganizationChart"/>
    <dgm:cxn modelId="{1BE8E45E-F9A0-4503-A78F-8357BCDD580A}" type="presParOf" srcId="{5F4D9669-931F-48E7-8A87-5E8E08CE5ECB}" destId="{1544DC26-11FE-4C6F-B9A5-B9B7B0D5FD63}" srcOrd="0" destOrd="0" presId="urn:microsoft.com/office/officeart/2008/layout/HalfCircleOrganizationChart"/>
    <dgm:cxn modelId="{8F947546-276A-41B3-ABE4-31DF0A33AD44}" type="presParOf" srcId="{1544DC26-11FE-4C6F-B9A5-B9B7B0D5FD63}" destId="{B8D3459E-97F1-4DED-894D-347ECEBC3609}" srcOrd="0" destOrd="0" presId="urn:microsoft.com/office/officeart/2008/layout/HalfCircleOrganizationChart"/>
    <dgm:cxn modelId="{BD5C0236-87F4-42BD-9B4C-AC81D88A8C2F}" type="presParOf" srcId="{1544DC26-11FE-4C6F-B9A5-B9B7B0D5FD63}" destId="{B34408A1-8346-4D70-AD7C-63FE52520DCE}" srcOrd="1" destOrd="0" presId="urn:microsoft.com/office/officeart/2008/layout/HalfCircleOrganizationChart"/>
    <dgm:cxn modelId="{ECEFDB8E-F5B3-40AC-BEB0-1EBB7845ED4D}" type="presParOf" srcId="{1544DC26-11FE-4C6F-B9A5-B9B7B0D5FD63}" destId="{B7C2502E-3BBE-4462-93AA-8966E6F642CD}" srcOrd="2" destOrd="0" presId="urn:microsoft.com/office/officeart/2008/layout/HalfCircleOrganizationChart"/>
    <dgm:cxn modelId="{E7EF49BC-25C0-4619-857B-C97CF85C94E9}" type="presParOf" srcId="{1544DC26-11FE-4C6F-B9A5-B9B7B0D5FD63}" destId="{CE620BFC-0701-4407-9510-27EFFF723715}" srcOrd="3" destOrd="0" presId="urn:microsoft.com/office/officeart/2008/layout/HalfCircleOrganizationChart"/>
    <dgm:cxn modelId="{8F2F441D-450D-4ED0-B86A-7BD0D7D39213}" type="presParOf" srcId="{5F4D9669-931F-48E7-8A87-5E8E08CE5ECB}" destId="{6364E9E8-FBDA-42C8-80E1-3FE229A689EF}" srcOrd="1" destOrd="0" presId="urn:microsoft.com/office/officeart/2008/layout/HalfCircleOrganizationChart"/>
    <dgm:cxn modelId="{8BEC13FB-B711-44DE-85CF-CF0E9028337F}" type="presParOf" srcId="{6364E9E8-FBDA-42C8-80E1-3FE229A689EF}" destId="{2F6BCD5F-00D3-4D41-91DE-985387241F3A}" srcOrd="0" destOrd="0" presId="urn:microsoft.com/office/officeart/2008/layout/HalfCircleOrganizationChart"/>
    <dgm:cxn modelId="{5C71B9A7-0219-4ACA-B340-CD3926A32802}" type="presParOf" srcId="{6364E9E8-FBDA-42C8-80E1-3FE229A689EF}" destId="{3C8CC55E-94F2-4274-9FBD-B1B58010FCEC}" srcOrd="1" destOrd="0" presId="urn:microsoft.com/office/officeart/2008/layout/HalfCircleOrganizationChart"/>
    <dgm:cxn modelId="{5AB8F49A-53F8-43B3-B253-833C865E0E42}" type="presParOf" srcId="{3C8CC55E-94F2-4274-9FBD-B1B58010FCEC}" destId="{F840822C-51E5-4DF3-9115-C97B1B0E11DE}" srcOrd="0" destOrd="0" presId="urn:microsoft.com/office/officeart/2008/layout/HalfCircleOrganizationChart"/>
    <dgm:cxn modelId="{17DF0588-8E0C-4013-A78F-A2C052FE4FAD}" type="presParOf" srcId="{F840822C-51E5-4DF3-9115-C97B1B0E11DE}" destId="{82D80180-E4CE-484F-838A-F8395393C743}" srcOrd="0" destOrd="0" presId="urn:microsoft.com/office/officeart/2008/layout/HalfCircleOrganizationChart"/>
    <dgm:cxn modelId="{D111075F-0F20-44E8-8340-5870446CD9C3}" type="presParOf" srcId="{F840822C-51E5-4DF3-9115-C97B1B0E11DE}" destId="{B7A4A3E7-94AF-4E44-96F8-1FA12DBD7C09}" srcOrd="1" destOrd="0" presId="urn:microsoft.com/office/officeart/2008/layout/HalfCircleOrganizationChart"/>
    <dgm:cxn modelId="{20825963-AC6F-4437-A220-C1E926828532}" type="presParOf" srcId="{F840822C-51E5-4DF3-9115-C97B1B0E11DE}" destId="{DFF71951-987D-4505-AE34-D0D3B354D4E9}" srcOrd="2" destOrd="0" presId="urn:microsoft.com/office/officeart/2008/layout/HalfCircleOrganizationChart"/>
    <dgm:cxn modelId="{3B31F57D-BABC-4143-BEBF-1CD06B5F7A1D}" type="presParOf" srcId="{F840822C-51E5-4DF3-9115-C97B1B0E11DE}" destId="{ED93B75C-72A9-4426-A05D-DEC817698CF2}" srcOrd="3" destOrd="0" presId="urn:microsoft.com/office/officeart/2008/layout/HalfCircleOrganizationChart"/>
    <dgm:cxn modelId="{E34D507C-2464-4BDC-8A18-7E57ABCE75E8}" type="presParOf" srcId="{3C8CC55E-94F2-4274-9FBD-B1B58010FCEC}" destId="{6E77C297-FF41-46E8-A85C-63299D7DB3FB}" srcOrd="1" destOrd="0" presId="urn:microsoft.com/office/officeart/2008/layout/HalfCircleOrganizationChart"/>
    <dgm:cxn modelId="{296736F6-39F6-4C7B-9DF9-EC87C3629CE5}" type="presParOf" srcId="{3C8CC55E-94F2-4274-9FBD-B1B58010FCEC}" destId="{F406530E-2C72-4A46-A654-2FA97365565F}" srcOrd="2" destOrd="0" presId="urn:microsoft.com/office/officeart/2008/layout/HalfCircleOrganizationChart"/>
    <dgm:cxn modelId="{2F898889-882F-4A2F-9785-DD2E6009A2B7}" type="presParOf" srcId="{6364E9E8-FBDA-42C8-80E1-3FE229A689EF}" destId="{BFEAC739-74A3-449B-A9E2-6903E36FC054}" srcOrd="2" destOrd="0" presId="urn:microsoft.com/office/officeart/2008/layout/HalfCircleOrganizationChart"/>
    <dgm:cxn modelId="{876638D4-C10D-4D5D-A8A0-06A5D15A81EB}" type="presParOf" srcId="{6364E9E8-FBDA-42C8-80E1-3FE229A689EF}" destId="{D77E30DC-9DB9-4E81-AFF0-C60E764B61BF}" srcOrd="3" destOrd="0" presId="urn:microsoft.com/office/officeart/2008/layout/HalfCircleOrganizationChart"/>
    <dgm:cxn modelId="{338AAF1E-061D-4CF9-9B87-3932AA98F489}" type="presParOf" srcId="{D77E30DC-9DB9-4E81-AFF0-C60E764B61BF}" destId="{5E5AA1C4-2BEA-4D9C-B20F-02C0C50355D8}" srcOrd="0" destOrd="0" presId="urn:microsoft.com/office/officeart/2008/layout/HalfCircleOrganizationChart"/>
    <dgm:cxn modelId="{8888CAE0-6DB8-4BC8-BAF4-E8A80B3FFD47}" type="presParOf" srcId="{5E5AA1C4-2BEA-4D9C-B20F-02C0C50355D8}" destId="{6027FD2E-593F-4856-B074-5D8D37155C07}" srcOrd="0" destOrd="0" presId="urn:microsoft.com/office/officeart/2008/layout/HalfCircleOrganizationChart"/>
    <dgm:cxn modelId="{1906CAD0-7B0F-4D49-BF88-68148E77303A}" type="presParOf" srcId="{5E5AA1C4-2BEA-4D9C-B20F-02C0C50355D8}" destId="{4A144BF7-8BD4-4DAD-AC84-8695B8FD0B39}" srcOrd="1" destOrd="0" presId="urn:microsoft.com/office/officeart/2008/layout/HalfCircleOrganizationChart"/>
    <dgm:cxn modelId="{FA18F2E8-1B0D-4179-878C-7AD54CEDDA98}" type="presParOf" srcId="{5E5AA1C4-2BEA-4D9C-B20F-02C0C50355D8}" destId="{19037D86-828F-4BEC-BED7-9D16D6AACEBD}" srcOrd="2" destOrd="0" presId="urn:microsoft.com/office/officeart/2008/layout/HalfCircleOrganizationChart"/>
    <dgm:cxn modelId="{0D8428CD-BD60-494F-9418-563BFD2034BA}" type="presParOf" srcId="{5E5AA1C4-2BEA-4D9C-B20F-02C0C50355D8}" destId="{5F4EFCBC-AEF2-4CCF-B40F-EAE1BF7BAD32}" srcOrd="3" destOrd="0" presId="urn:microsoft.com/office/officeart/2008/layout/HalfCircleOrganizationChart"/>
    <dgm:cxn modelId="{5A810BFA-3C48-4EFB-B33E-7040F0820680}" type="presParOf" srcId="{D77E30DC-9DB9-4E81-AFF0-C60E764B61BF}" destId="{E9A1D146-78E3-490A-9C3D-C92D780D4A44}" srcOrd="1" destOrd="0" presId="urn:microsoft.com/office/officeart/2008/layout/HalfCircleOrganizationChart"/>
    <dgm:cxn modelId="{AACDA547-C145-4E17-AB7A-D8BDFAC679C6}" type="presParOf" srcId="{E9A1D146-78E3-490A-9C3D-C92D780D4A44}" destId="{F289117C-FFBD-4887-85CE-B8A5CABA23F4}" srcOrd="0" destOrd="0" presId="urn:microsoft.com/office/officeart/2008/layout/HalfCircleOrganizationChart"/>
    <dgm:cxn modelId="{68EC08A3-EC5B-46DB-B3DD-ADD1EE7BBAE1}" type="presParOf" srcId="{E9A1D146-78E3-490A-9C3D-C92D780D4A44}" destId="{87495B57-4431-4A67-964A-D8916FF3ACAE}" srcOrd="1" destOrd="0" presId="urn:microsoft.com/office/officeart/2008/layout/HalfCircleOrganizationChart"/>
    <dgm:cxn modelId="{490BFDED-F8F9-4FB7-A08E-CA4B7CE09907}" type="presParOf" srcId="{87495B57-4431-4A67-964A-D8916FF3ACAE}" destId="{BBC9DF15-0B23-4037-B630-7140A0DC1023}" srcOrd="0" destOrd="0" presId="urn:microsoft.com/office/officeart/2008/layout/HalfCircleOrganizationChart"/>
    <dgm:cxn modelId="{01B9ACA0-60B2-48F3-9D64-929B3FA39550}" type="presParOf" srcId="{BBC9DF15-0B23-4037-B630-7140A0DC1023}" destId="{FE9A6748-B097-47A6-838B-7CFE8E0DB5D4}" srcOrd="0" destOrd="0" presId="urn:microsoft.com/office/officeart/2008/layout/HalfCircleOrganizationChart"/>
    <dgm:cxn modelId="{5F6B2257-F84F-4A45-96C4-F26B20222FC5}" type="presParOf" srcId="{BBC9DF15-0B23-4037-B630-7140A0DC1023}" destId="{DC827DE7-9F5C-47F6-A490-A98DFC3429C5}" srcOrd="1" destOrd="0" presId="urn:microsoft.com/office/officeart/2008/layout/HalfCircleOrganizationChart"/>
    <dgm:cxn modelId="{5F8EB5AE-F4D5-4243-BC2A-667BEFB30093}" type="presParOf" srcId="{BBC9DF15-0B23-4037-B630-7140A0DC1023}" destId="{4083025D-2B64-4EEA-B3FC-7C5E587B8B89}" srcOrd="2" destOrd="0" presId="urn:microsoft.com/office/officeart/2008/layout/HalfCircleOrganizationChart"/>
    <dgm:cxn modelId="{9DC4F5A5-CAE0-4567-9D9F-7EDD204F07E0}" type="presParOf" srcId="{BBC9DF15-0B23-4037-B630-7140A0DC1023}" destId="{BFEFB6AF-FC97-4B1C-858E-D3B498A14223}" srcOrd="3" destOrd="0" presId="urn:microsoft.com/office/officeart/2008/layout/HalfCircleOrganizationChart"/>
    <dgm:cxn modelId="{07A6551B-90AA-4B86-B78F-CA4BFD9819C9}" type="presParOf" srcId="{87495B57-4431-4A67-964A-D8916FF3ACAE}" destId="{9A6985FF-5AB6-40D4-AC1A-C757E4043AB5}" srcOrd="1" destOrd="0" presId="urn:microsoft.com/office/officeart/2008/layout/HalfCircleOrganizationChart"/>
    <dgm:cxn modelId="{BC525884-85E8-49C0-90AE-5FE99734D825}" type="presParOf" srcId="{87495B57-4431-4A67-964A-D8916FF3ACAE}" destId="{6E4BE734-5B97-4831-BB18-0A87BCEC30D1}" srcOrd="2" destOrd="0" presId="urn:microsoft.com/office/officeart/2008/layout/HalfCircleOrganizationChart"/>
    <dgm:cxn modelId="{FADE0118-23ED-42D4-9F84-408D03E40EB8}" type="presParOf" srcId="{E9A1D146-78E3-490A-9C3D-C92D780D4A44}" destId="{C39CEC5A-84B5-446C-9685-591504D0F156}" srcOrd="2" destOrd="0" presId="urn:microsoft.com/office/officeart/2008/layout/HalfCircleOrganizationChart"/>
    <dgm:cxn modelId="{B925B142-82F0-4E14-BE6F-D270D6966C93}" type="presParOf" srcId="{E9A1D146-78E3-490A-9C3D-C92D780D4A44}" destId="{220CDAD6-C44C-489B-BF3E-D99423965A91}" srcOrd="3" destOrd="0" presId="urn:microsoft.com/office/officeart/2008/layout/HalfCircleOrganizationChart"/>
    <dgm:cxn modelId="{979D8086-A997-4424-AADF-0355BB708328}" type="presParOf" srcId="{220CDAD6-C44C-489B-BF3E-D99423965A91}" destId="{6374A96D-8ACA-4D04-842A-C357DD3C1904}" srcOrd="0" destOrd="0" presId="urn:microsoft.com/office/officeart/2008/layout/HalfCircleOrganizationChart"/>
    <dgm:cxn modelId="{BF3F745F-321A-4FF2-997C-90AF499EBE44}" type="presParOf" srcId="{6374A96D-8ACA-4D04-842A-C357DD3C1904}" destId="{E4BDFE8F-AED1-411E-9B31-859CBBFC0B09}" srcOrd="0" destOrd="0" presId="urn:microsoft.com/office/officeart/2008/layout/HalfCircleOrganizationChart"/>
    <dgm:cxn modelId="{ED9C1891-DB36-4B0E-ACC0-228EF88CBEF8}" type="presParOf" srcId="{6374A96D-8ACA-4D04-842A-C357DD3C1904}" destId="{8AEFC860-8DC8-4DCB-A07F-67C0D57B702C}" srcOrd="1" destOrd="0" presId="urn:microsoft.com/office/officeart/2008/layout/HalfCircleOrganizationChart"/>
    <dgm:cxn modelId="{D60DD608-07C1-4B94-9586-D6623D73EBC3}" type="presParOf" srcId="{6374A96D-8ACA-4D04-842A-C357DD3C1904}" destId="{E9B41A87-A3E9-418E-87DB-F574F35D022B}" srcOrd="2" destOrd="0" presId="urn:microsoft.com/office/officeart/2008/layout/HalfCircleOrganizationChart"/>
    <dgm:cxn modelId="{E16169CF-0F36-46BE-9895-D5EEA84CD6A5}" type="presParOf" srcId="{6374A96D-8ACA-4D04-842A-C357DD3C1904}" destId="{9364C3A6-BFA5-4DFC-A8C5-13F85EC216F6}" srcOrd="3" destOrd="0" presId="urn:microsoft.com/office/officeart/2008/layout/HalfCircleOrganizationChart"/>
    <dgm:cxn modelId="{67614E31-83E7-485E-8A64-A7C92F38BEEE}" type="presParOf" srcId="{220CDAD6-C44C-489B-BF3E-D99423965A91}" destId="{90AE9C9A-EC67-462C-B202-792284133FD0}" srcOrd="1" destOrd="0" presId="urn:microsoft.com/office/officeart/2008/layout/HalfCircleOrganizationChart"/>
    <dgm:cxn modelId="{51471190-5C1E-4E39-874D-F7CA6F889114}" type="presParOf" srcId="{220CDAD6-C44C-489B-BF3E-D99423965A91}" destId="{FEC78369-96EE-4956-B306-E73979F036F2}" srcOrd="2" destOrd="0" presId="urn:microsoft.com/office/officeart/2008/layout/HalfCircleOrganizationChart"/>
    <dgm:cxn modelId="{9A6270A8-9296-4065-B7B2-F85C78F68837}" type="presParOf" srcId="{D77E30DC-9DB9-4E81-AFF0-C60E764B61BF}" destId="{391F706F-5843-40E7-A92B-ECC7A1129956}" srcOrd="2" destOrd="0" presId="urn:microsoft.com/office/officeart/2008/layout/HalfCircleOrganizationChart"/>
    <dgm:cxn modelId="{E484D9D3-D7BF-4A47-A0F8-3CAEEC997FD5}" type="presParOf" srcId="{5F4D9669-931F-48E7-8A87-5E8E08CE5ECB}" destId="{A24993ED-BB33-4445-A200-B2015B1ACB82}" srcOrd="2" destOrd="0" presId="urn:microsoft.com/office/officeart/2008/layout/HalfCircleOrganizationChart"/>
    <dgm:cxn modelId="{6FF4DFD8-AD75-4C79-8245-8B560FA5280D}" type="presParOf" srcId="{B563E676-1170-4150-B543-CCD264AB57C6}" destId="{5D76F6F1-C096-481F-BC47-6A3B897F7BF3}" srcOrd="2" destOrd="0" presId="urn:microsoft.com/office/officeart/2008/layout/HalfCircleOrganizationChart"/>
    <dgm:cxn modelId="{AA79A2C2-3FB3-4D63-AE4F-0678B7F34949}" type="presParOf" srcId="{B563E676-1170-4150-B543-CCD264AB57C6}" destId="{763053D7-75D9-4D5C-9013-A4A932F020A6}" srcOrd="3" destOrd="0" presId="urn:microsoft.com/office/officeart/2008/layout/HalfCircleOrganizationChart"/>
    <dgm:cxn modelId="{37D292A5-A56D-4CB2-BEB0-59C529447649}" type="presParOf" srcId="{763053D7-75D9-4D5C-9013-A4A932F020A6}" destId="{FC65979F-F6CC-44EB-8F22-2549B97B47BA}" srcOrd="0" destOrd="0" presId="urn:microsoft.com/office/officeart/2008/layout/HalfCircleOrganizationChart"/>
    <dgm:cxn modelId="{DB1D0085-BBE4-49B3-9D34-BE544325BA0A}" type="presParOf" srcId="{FC65979F-F6CC-44EB-8F22-2549B97B47BA}" destId="{0182BAAA-27CA-49B7-9F76-27C9E58C9285}" srcOrd="0" destOrd="0" presId="urn:microsoft.com/office/officeart/2008/layout/HalfCircleOrganizationChart"/>
    <dgm:cxn modelId="{45AEA9EE-F86A-4081-9856-6B2AFC1F0470}" type="presParOf" srcId="{FC65979F-F6CC-44EB-8F22-2549B97B47BA}" destId="{C03F5928-7410-42AA-BAA7-3E6AB95FE7E4}" srcOrd="1" destOrd="0" presId="urn:microsoft.com/office/officeart/2008/layout/HalfCircleOrganizationChart"/>
    <dgm:cxn modelId="{F7EA0842-B745-4E55-AE73-9332A8E1A4B5}" type="presParOf" srcId="{FC65979F-F6CC-44EB-8F22-2549B97B47BA}" destId="{58EB09C1-E14D-47A6-837D-8786A06E0AA9}" srcOrd="2" destOrd="0" presId="urn:microsoft.com/office/officeart/2008/layout/HalfCircleOrganizationChart"/>
    <dgm:cxn modelId="{0FEFC2AD-C4D3-496B-9746-1DD5463A5A28}" type="presParOf" srcId="{FC65979F-F6CC-44EB-8F22-2549B97B47BA}" destId="{D545B485-929D-4553-AE53-FA7FD9890078}" srcOrd="3" destOrd="0" presId="urn:microsoft.com/office/officeart/2008/layout/HalfCircleOrganizationChart"/>
    <dgm:cxn modelId="{602273B2-3A8B-46E1-971E-267BFD2B0495}" type="presParOf" srcId="{763053D7-75D9-4D5C-9013-A4A932F020A6}" destId="{ECCF67D5-711F-4995-8305-5E2E7DF68995}" srcOrd="1" destOrd="0" presId="urn:microsoft.com/office/officeart/2008/layout/HalfCircleOrganizationChart"/>
    <dgm:cxn modelId="{A86439D4-46F1-4E30-8B97-393ED2FE0057}" type="presParOf" srcId="{763053D7-75D9-4D5C-9013-A4A932F020A6}" destId="{261C5FCF-F243-4999-96E8-9A2DF36927AE}" srcOrd="2" destOrd="0" presId="urn:microsoft.com/office/officeart/2008/layout/HalfCircleOrganizationChart"/>
    <dgm:cxn modelId="{D77B6038-8DC2-4931-B799-F98F0E2F3495}" type="presParOf" srcId="{28F2E1D7-6FBC-4820-9EEC-D74ADE8D13AE}" destId="{A7FFB135-6607-4929-A34D-1F35E5D81ADE}" srcOrd="2" destOrd="0" presId="urn:microsoft.com/office/officeart/2008/layout/HalfCircleOrganizationChart"/>
  </dgm:cxnLst>
  <dgm:bg/>
  <dgm:whole/>
  <dgm:extLst>
    <a:ext uri="http://schemas.microsoft.com/office/drawing/2008/diagram">
      <dsp:dataModelExt xmlns:dsp="http://schemas.microsoft.com/office/drawing/2008/diagram" relId="rId6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D76F6F1-C096-481F-BC47-6A3B897F7BF3}">
      <dsp:nvSpPr>
        <dsp:cNvPr id="0" name=""/>
        <dsp:cNvSpPr/>
      </dsp:nvSpPr>
      <dsp:spPr>
        <a:xfrm>
          <a:off x="1780861" y="487079"/>
          <a:ext cx="588267" cy="20419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02096"/>
              </a:lnTo>
              <a:lnTo>
                <a:pt x="588267" y="102096"/>
              </a:lnTo>
              <a:lnTo>
                <a:pt x="588267" y="20419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39CEC5A-84B5-446C-9685-591504D0F156}">
      <dsp:nvSpPr>
        <dsp:cNvPr id="0" name=""/>
        <dsp:cNvSpPr/>
      </dsp:nvSpPr>
      <dsp:spPr>
        <a:xfrm>
          <a:off x="670916" y="2094607"/>
          <a:ext cx="526178" cy="396442"/>
        </a:xfrm>
        <a:custGeom>
          <a:avLst/>
          <a:gdLst/>
          <a:ahLst/>
          <a:cxnLst/>
          <a:rect l="0" t="0" r="0" b="0"/>
          <a:pathLst>
            <a:path>
              <a:moveTo>
                <a:pt x="526178" y="0"/>
              </a:moveTo>
              <a:lnTo>
                <a:pt x="526178" y="396442"/>
              </a:lnTo>
              <a:lnTo>
                <a:pt x="0" y="396442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289117C-FFBD-4887-85CE-B8A5CABA23F4}">
      <dsp:nvSpPr>
        <dsp:cNvPr id="0" name=""/>
        <dsp:cNvSpPr/>
      </dsp:nvSpPr>
      <dsp:spPr>
        <a:xfrm>
          <a:off x="1197095" y="2094607"/>
          <a:ext cx="1011207" cy="39890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98903"/>
              </a:lnTo>
              <a:lnTo>
                <a:pt x="1011207" y="39890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FEAC739-74A3-449B-A9E2-6903E36FC054}">
      <dsp:nvSpPr>
        <dsp:cNvPr id="0" name=""/>
        <dsp:cNvSpPr/>
      </dsp:nvSpPr>
      <dsp:spPr>
        <a:xfrm>
          <a:off x="1146873" y="1177443"/>
          <a:ext cx="91440" cy="430992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328896"/>
              </a:lnTo>
              <a:lnTo>
                <a:pt x="50221" y="328896"/>
              </a:lnTo>
              <a:lnTo>
                <a:pt x="50221" y="430992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F6BCD5F-00D3-4D41-91DE-985387241F3A}">
      <dsp:nvSpPr>
        <dsp:cNvPr id="0" name=""/>
        <dsp:cNvSpPr/>
      </dsp:nvSpPr>
      <dsp:spPr>
        <a:xfrm>
          <a:off x="1192593" y="1177443"/>
          <a:ext cx="1191772" cy="35207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49982"/>
              </a:lnTo>
              <a:lnTo>
                <a:pt x="1191772" y="249982"/>
              </a:lnTo>
              <a:lnTo>
                <a:pt x="1191772" y="35207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827051-BDB9-4A0B-A500-CA07B62E1489}">
      <dsp:nvSpPr>
        <dsp:cNvPr id="0" name=""/>
        <dsp:cNvSpPr/>
      </dsp:nvSpPr>
      <dsp:spPr>
        <a:xfrm>
          <a:off x="1192593" y="487079"/>
          <a:ext cx="588267" cy="204192"/>
        </a:xfrm>
        <a:custGeom>
          <a:avLst/>
          <a:gdLst/>
          <a:ahLst/>
          <a:cxnLst/>
          <a:rect l="0" t="0" r="0" b="0"/>
          <a:pathLst>
            <a:path>
              <a:moveTo>
                <a:pt x="588267" y="0"/>
              </a:moveTo>
              <a:lnTo>
                <a:pt x="588267" y="102096"/>
              </a:lnTo>
              <a:lnTo>
                <a:pt x="0" y="102096"/>
              </a:lnTo>
              <a:lnTo>
                <a:pt x="0" y="20419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60D1DC0-AA3E-46D8-88D7-9D4A419D6FA2}">
      <dsp:nvSpPr>
        <dsp:cNvPr id="0" name=""/>
        <dsp:cNvSpPr/>
      </dsp:nvSpPr>
      <dsp:spPr>
        <a:xfrm>
          <a:off x="1537775" y="908"/>
          <a:ext cx="486171" cy="486171"/>
        </a:xfrm>
        <a:prstGeom prst="arc">
          <a:avLst>
            <a:gd name="adj1" fmla="val 13200000"/>
            <a:gd name="adj2" fmla="val 19200000"/>
          </a:avLst>
        </a:pr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686C51C-E183-4D80-B66A-DBAFB9935FDB}">
      <dsp:nvSpPr>
        <dsp:cNvPr id="0" name=""/>
        <dsp:cNvSpPr/>
      </dsp:nvSpPr>
      <dsp:spPr>
        <a:xfrm>
          <a:off x="1537775" y="908"/>
          <a:ext cx="486171" cy="486171"/>
        </a:xfrm>
        <a:prstGeom prst="arc">
          <a:avLst>
            <a:gd name="adj1" fmla="val 2400000"/>
            <a:gd name="adj2" fmla="val 8400000"/>
          </a:avLst>
        </a:pr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A128D4B-C2F1-477F-853D-402769BD56BF}">
      <dsp:nvSpPr>
        <dsp:cNvPr id="0" name=""/>
        <dsp:cNvSpPr/>
      </dsp:nvSpPr>
      <dsp:spPr>
        <a:xfrm>
          <a:off x="1294689" y="88418"/>
          <a:ext cx="972343" cy="311149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  <a:sp3d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255" tIns="8255" rIns="8255" bIns="825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cs-CZ" sz="1300" kern="1200"/>
            <a:t>Binární strom</a:t>
          </a:r>
        </a:p>
      </dsp:txBody>
      <dsp:txXfrm>
        <a:off x="1294689" y="88418"/>
        <a:ext cx="972343" cy="311149"/>
      </dsp:txXfrm>
    </dsp:sp>
    <dsp:sp modelId="{B34408A1-8346-4D70-AD7C-63FE52520DCE}">
      <dsp:nvSpPr>
        <dsp:cNvPr id="0" name=""/>
        <dsp:cNvSpPr/>
      </dsp:nvSpPr>
      <dsp:spPr>
        <a:xfrm>
          <a:off x="949508" y="691271"/>
          <a:ext cx="486171" cy="486171"/>
        </a:xfrm>
        <a:prstGeom prst="arc">
          <a:avLst>
            <a:gd name="adj1" fmla="val 13200000"/>
            <a:gd name="adj2" fmla="val 19200000"/>
          </a:avLst>
        </a:pr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7C2502E-3BBE-4462-93AA-8966E6F642CD}">
      <dsp:nvSpPr>
        <dsp:cNvPr id="0" name=""/>
        <dsp:cNvSpPr/>
      </dsp:nvSpPr>
      <dsp:spPr>
        <a:xfrm>
          <a:off x="949508" y="691271"/>
          <a:ext cx="486171" cy="486171"/>
        </a:xfrm>
        <a:prstGeom prst="arc">
          <a:avLst>
            <a:gd name="adj1" fmla="val 2400000"/>
            <a:gd name="adj2" fmla="val 8400000"/>
          </a:avLst>
        </a:pr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8D3459E-97F1-4DED-894D-347ECEBC3609}">
      <dsp:nvSpPr>
        <dsp:cNvPr id="0" name=""/>
        <dsp:cNvSpPr/>
      </dsp:nvSpPr>
      <dsp:spPr>
        <a:xfrm>
          <a:off x="706422" y="778782"/>
          <a:ext cx="972343" cy="311149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  <a:sp3d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255" tIns="8255" rIns="8255" bIns="825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cs-CZ" sz="1300" kern="1200"/>
            <a:t>1</a:t>
          </a:r>
        </a:p>
      </dsp:txBody>
      <dsp:txXfrm>
        <a:off x="706422" y="778782"/>
        <a:ext cx="972343" cy="311149"/>
      </dsp:txXfrm>
    </dsp:sp>
    <dsp:sp modelId="{B7A4A3E7-94AF-4E44-96F8-1FA12DBD7C09}">
      <dsp:nvSpPr>
        <dsp:cNvPr id="0" name=""/>
        <dsp:cNvSpPr/>
      </dsp:nvSpPr>
      <dsp:spPr>
        <a:xfrm>
          <a:off x="2141280" y="1529522"/>
          <a:ext cx="486171" cy="486171"/>
        </a:xfrm>
        <a:prstGeom prst="arc">
          <a:avLst>
            <a:gd name="adj1" fmla="val 13200000"/>
            <a:gd name="adj2" fmla="val 19200000"/>
          </a:avLst>
        </a:pr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FF71951-987D-4505-AE34-D0D3B354D4E9}">
      <dsp:nvSpPr>
        <dsp:cNvPr id="0" name=""/>
        <dsp:cNvSpPr/>
      </dsp:nvSpPr>
      <dsp:spPr>
        <a:xfrm>
          <a:off x="2141280" y="1529522"/>
          <a:ext cx="486171" cy="486171"/>
        </a:xfrm>
        <a:prstGeom prst="arc">
          <a:avLst>
            <a:gd name="adj1" fmla="val 2400000"/>
            <a:gd name="adj2" fmla="val 8400000"/>
          </a:avLst>
        </a:pr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2D80180-E4CE-484F-838A-F8395393C743}">
      <dsp:nvSpPr>
        <dsp:cNvPr id="0" name=""/>
        <dsp:cNvSpPr/>
      </dsp:nvSpPr>
      <dsp:spPr>
        <a:xfrm>
          <a:off x="1898194" y="1617032"/>
          <a:ext cx="972343" cy="311149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  <a:sp3d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255" tIns="8255" rIns="8255" bIns="825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cs-CZ" sz="1300" kern="1200"/>
            <a:t>10 - L</a:t>
          </a:r>
        </a:p>
      </dsp:txBody>
      <dsp:txXfrm>
        <a:off x="1898194" y="1617032"/>
        <a:ext cx="972343" cy="311149"/>
      </dsp:txXfrm>
    </dsp:sp>
    <dsp:sp modelId="{4A144BF7-8BD4-4DAD-AC84-8695B8FD0B39}">
      <dsp:nvSpPr>
        <dsp:cNvPr id="0" name=""/>
        <dsp:cNvSpPr/>
      </dsp:nvSpPr>
      <dsp:spPr>
        <a:xfrm>
          <a:off x="954010" y="1608435"/>
          <a:ext cx="486171" cy="486171"/>
        </a:xfrm>
        <a:prstGeom prst="arc">
          <a:avLst>
            <a:gd name="adj1" fmla="val 13200000"/>
            <a:gd name="adj2" fmla="val 19200000"/>
          </a:avLst>
        </a:pr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9037D86-828F-4BEC-BED7-9D16D6AACEBD}">
      <dsp:nvSpPr>
        <dsp:cNvPr id="0" name=""/>
        <dsp:cNvSpPr/>
      </dsp:nvSpPr>
      <dsp:spPr>
        <a:xfrm>
          <a:off x="954010" y="1608435"/>
          <a:ext cx="486171" cy="486171"/>
        </a:xfrm>
        <a:prstGeom prst="arc">
          <a:avLst>
            <a:gd name="adj1" fmla="val 2400000"/>
            <a:gd name="adj2" fmla="val 8400000"/>
          </a:avLst>
        </a:pr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027FD2E-593F-4856-B074-5D8D37155C07}">
      <dsp:nvSpPr>
        <dsp:cNvPr id="0" name=""/>
        <dsp:cNvSpPr/>
      </dsp:nvSpPr>
      <dsp:spPr>
        <a:xfrm>
          <a:off x="710924" y="1695946"/>
          <a:ext cx="972343" cy="311149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  <a:sp3d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255" tIns="8255" rIns="8255" bIns="825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cs-CZ" sz="1300" kern="1200"/>
            <a:t>11</a:t>
          </a:r>
        </a:p>
      </dsp:txBody>
      <dsp:txXfrm>
        <a:off x="710924" y="1695946"/>
        <a:ext cx="972343" cy="311149"/>
      </dsp:txXfrm>
    </dsp:sp>
    <dsp:sp modelId="{DC827DE7-9F5C-47F6-A490-A98DFC3429C5}">
      <dsp:nvSpPr>
        <dsp:cNvPr id="0" name=""/>
        <dsp:cNvSpPr/>
      </dsp:nvSpPr>
      <dsp:spPr>
        <a:xfrm>
          <a:off x="2149963" y="2406000"/>
          <a:ext cx="486171" cy="486171"/>
        </a:xfrm>
        <a:prstGeom prst="arc">
          <a:avLst>
            <a:gd name="adj1" fmla="val 13200000"/>
            <a:gd name="adj2" fmla="val 19200000"/>
          </a:avLst>
        </a:pr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083025D-2B64-4EEA-B3FC-7C5E587B8B89}">
      <dsp:nvSpPr>
        <dsp:cNvPr id="0" name=""/>
        <dsp:cNvSpPr/>
      </dsp:nvSpPr>
      <dsp:spPr>
        <a:xfrm>
          <a:off x="2149963" y="2406000"/>
          <a:ext cx="486171" cy="486171"/>
        </a:xfrm>
        <a:prstGeom prst="arc">
          <a:avLst>
            <a:gd name="adj1" fmla="val 2400000"/>
            <a:gd name="adj2" fmla="val 8400000"/>
          </a:avLst>
        </a:pr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E9A6748-B097-47A6-838B-7CFE8E0DB5D4}">
      <dsp:nvSpPr>
        <dsp:cNvPr id="0" name=""/>
        <dsp:cNvSpPr/>
      </dsp:nvSpPr>
      <dsp:spPr>
        <a:xfrm>
          <a:off x="1906877" y="2493511"/>
          <a:ext cx="972343" cy="311149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  <a:sp3d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255" tIns="8255" rIns="8255" bIns="825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cs-CZ" sz="1300" kern="1200"/>
            <a:t>110 - V</a:t>
          </a:r>
        </a:p>
      </dsp:txBody>
      <dsp:txXfrm>
        <a:off x="1906877" y="2493511"/>
        <a:ext cx="972343" cy="311149"/>
      </dsp:txXfrm>
    </dsp:sp>
    <dsp:sp modelId="{8AEFC860-8DC8-4DCB-A07F-67C0D57B702C}">
      <dsp:nvSpPr>
        <dsp:cNvPr id="0" name=""/>
        <dsp:cNvSpPr/>
      </dsp:nvSpPr>
      <dsp:spPr>
        <a:xfrm>
          <a:off x="243085" y="2403538"/>
          <a:ext cx="486171" cy="486171"/>
        </a:xfrm>
        <a:prstGeom prst="arc">
          <a:avLst>
            <a:gd name="adj1" fmla="val 13200000"/>
            <a:gd name="adj2" fmla="val 19200000"/>
          </a:avLst>
        </a:pr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9B41A87-A3E9-418E-87DB-F574F35D022B}">
      <dsp:nvSpPr>
        <dsp:cNvPr id="0" name=""/>
        <dsp:cNvSpPr/>
      </dsp:nvSpPr>
      <dsp:spPr>
        <a:xfrm>
          <a:off x="243085" y="2403538"/>
          <a:ext cx="486171" cy="486171"/>
        </a:xfrm>
        <a:prstGeom prst="arc">
          <a:avLst>
            <a:gd name="adj1" fmla="val 2400000"/>
            <a:gd name="adj2" fmla="val 8400000"/>
          </a:avLst>
        </a:pr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4BDFE8F-AED1-411E-9B31-859CBBFC0B09}">
      <dsp:nvSpPr>
        <dsp:cNvPr id="0" name=""/>
        <dsp:cNvSpPr/>
      </dsp:nvSpPr>
      <dsp:spPr>
        <a:xfrm>
          <a:off x="0" y="2491049"/>
          <a:ext cx="972343" cy="311149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  <a:sp3d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255" tIns="8255" rIns="8255" bIns="825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cs-CZ" sz="1300" kern="1200"/>
            <a:t>111 - G</a:t>
          </a:r>
        </a:p>
      </dsp:txBody>
      <dsp:txXfrm>
        <a:off x="0" y="2491049"/>
        <a:ext cx="972343" cy="311149"/>
      </dsp:txXfrm>
    </dsp:sp>
    <dsp:sp modelId="{C03F5928-7410-42AA-BAA7-3E6AB95FE7E4}">
      <dsp:nvSpPr>
        <dsp:cNvPr id="0" name=""/>
        <dsp:cNvSpPr/>
      </dsp:nvSpPr>
      <dsp:spPr>
        <a:xfrm>
          <a:off x="2126043" y="691271"/>
          <a:ext cx="486171" cy="486171"/>
        </a:xfrm>
        <a:prstGeom prst="arc">
          <a:avLst>
            <a:gd name="adj1" fmla="val 13200000"/>
            <a:gd name="adj2" fmla="val 19200000"/>
          </a:avLst>
        </a:pr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8EB09C1-E14D-47A6-837D-8786A06E0AA9}">
      <dsp:nvSpPr>
        <dsp:cNvPr id="0" name=""/>
        <dsp:cNvSpPr/>
      </dsp:nvSpPr>
      <dsp:spPr>
        <a:xfrm>
          <a:off x="2126043" y="691271"/>
          <a:ext cx="486171" cy="486171"/>
        </a:xfrm>
        <a:prstGeom prst="arc">
          <a:avLst>
            <a:gd name="adj1" fmla="val 2400000"/>
            <a:gd name="adj2" fmla="val 8400000"/>
          </a:avLst>
        </a:pr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182BAAA-27CA-49B7-9F76-27C9E58C9285}">
      <dsp:nvSpPr>
        <dsp:cNvPr id="0" name=""/>
        <dsp:cNvSpPr/>
      </dsp:nvSpPr>
      <dsp:spPr>
        <a:xfrm>
          <a:off x="1882957" y="778782"/>
          <a:ext cx="972343" cy="311149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  <a:sp3d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255" tIns="8255" rIns="8255" bIns="825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cs-CZ" sz="1300" kern="1200"/>
            <a:t>0 - A</a:t>
          </a:r>
        </a:p>
      </dsp:txBody>
      <dsp:txXfrm>
        <a:off x="1882957" y="778782"/>
        <a:ext cx="972343" cy="311149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HalfCircleOrganizationChart">
  <dgm:title val=""/>
  <dgm:desc val=""/>
  <dgm:catLst>
    <dgm:cat type="hierarchy" pri="1500"/>
  </dgm:catLst>
  <dgm:sampData>
    <dgm:dataModel>
      <dgm:ptLst>
        <dgm:pt modelId="0" type="doc"/>
        <dgm:pt modelId="1">
          <dgm:prSet phldr="1"/>
        </dgm:pt>
        <dgm:pt modelId="11" type="asst">
          <dgm:prSet phldr="1"/>
        </dgm:pt>
        <dgm:pt modelId="12">
          <dgm:prSet phldr="1"/>
        </dgm:pt>
        <dgm:pt modelId="13">
          <dgm:prSet phldr="1"/>
        </dgm:pt>
        <dgm:pt modelId="14">
          <dgm:prSet phldr="1"/>
        </dgm:pt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11" type="asst">
          <dgm:prSet phldr="1"/>
        </dgm:pt>
        <dgm:pt modelId="12">
          <dgm:prSet phldr="1"/>
        </dgm:pt>
        <dgm:pt modelId="13">
          <dgm:prSet phldr="1"/>
        </dgm:pt>
        <dgm:pt modelId="14">
          <dgm:prSet phldr="1"/>
        </dgm:pt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Name0">
    <dgm:varLst>
      <dgm:orgChart val="1"/>
      <dgm:chPref val="1"/>
      <dgm:dir/>
      <dgm:animOne val="branch"/>
      <dgm:animLvl val="lvl"/>
      <dgm:resizeHandles/>
    </dgm:varLst>
    <dgm:choose name="Name1">
      <dgm:if name="Name2" func="var" arg="dir" op="equ" val="norm">
        <dgm:alg type="hierChild">
          <dgm:param type="linDir" val="fromL"/>
        </dgm:alg>
      </dgm:if>
      <dgm:else name="Name3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2" refType="w" fact="10"/>
      <dgm:constr type="h" for="des" forName="rootComposite2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forEach name="Name4" axis="ch">
      <dgm:forEach name="Name5" axis="self" ptType="node">
        <dgm:layoutNode name="hierRoot1">
          <dgm:varLst>
            <dgm:hierBranch val="init"/>
          </dgm:varLst>
          <dgm:choose name="Name6">
            <dgm:if name="Name7" func="var" arg="hierBranch" op="equ" val="l">
              <dgm:alg type="hierRoot">
                <dgm:param type="hierAlign" val="tR"/>
              </dgm:alg>
              <dgm:constrLst>
                <dgm:constr type="alignOff" val="0.65"/>
              </dgm:constrLst>
            </dgm:if>
            <dgm:if name="Name8" func="var" arg="hierBranch" op="equ" val="r">
              <dgm:alg type="hierRoot">
                <dgm:param type="hierAlign" val="tL"/>
              </dgm:alg>
              <dgm:constrLst>
                <dgm:constr type="alignOff" val="0.65"/>
              </dgm:constrLst>
            </dgm:if>
            <dgm:if name="Name9" func="var" arg="hierBranch" op="equ" val="hang">
              <dgm:alg type="hierRoot"/>
              <dgm:constrLst>
                <dgm:constr type="alignOff" val="0.65"/>
              </dgm:constrLst>
            </dgm:if>
            <dgm:else name="Name10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1">
              <dgm:if name="Name12" func="var" arg="hierBranch" op="equ" val="init">
                <dgm:constrLst>
                  <dgm:constr type="l" for="ch" forName="rootText1"/>
                  <dgm:constr type="t" for="ch" forName="rootText1" refType="h" fact="0.18"/>
                  <dgm:constr type="w" for="ch" forName="rootText1" refType="w"/>
                  <dgm:constr type="h" for="ch" forName="rootText1" refType="h" fact="0.64"/>
                  <dgm:constr type="l" for="ch" forName="topArc1" refType="w" fact="0.25"/>
                  <dgm:constr type="t" for="ch" forName="topArc1"/>
                  <dgm:constr type="w" for="ch" forName="topArc1" refType="h" refFor="ch" refForName="topArc1"/>
                  <dgm:constr type="h" for="ch" forName="topArc1" refType="h"/>
                  <dgm:constr type="l" for="ch" forName="bottomArc1" refType="w" fact="0.25"/>
                  <dgm:constr type="t" for="ch" forName="bottomArc1"/>
                  <dgm:constr type="w" for="ch" forName="bottomArc1" refType="h" refFor="ch" refForName="bottomArc1"/>
                  <dgm:constr type="h" for="ch" forName="bottomArc1" refType="h"/>
                  <dgm:constr type="ctrX" for="ch" forName="topConnNode1" refType="w" fact="0.5"/>
                  <dgm:constr type="t" for="ch" forName="topConnNode1"/>
                  <dgm:constr type="w" for="ch" forName="topConnNode1" refType="h" fact="0.76"/>
                  <dgm:constr type="b" for="ch" forName="topConnNode1" refType="t" refFor="ch" refForName="rootText1"/>
                </dgm:constrLst>
              </dgm:if>
              <dgm:if name="Name13" func="var" arg="hierBranch" op="equ" val="l">
                <dgm:constrLst>
                  <dgm:constr type="l" for="ch" forName="rootText1"/>
                  <dgm:constr type="t" for="ch" forName="rootText1" refType="h" fact="0.18"/>
                  <dgm:constr type="w" for="ch" forName="rootText1" refType="w"/>
                  <dgm:constr type="h" for="ch" forName="rootText1" refType="h" fact="0.64"/>
                  <dgm:constr type="l" for="ch" forName="topArc1" refType="w" fact="0.25"/>
                  <dgm:constr type="t" for="ch" forName="topArc1"/>
                  <dgm:constr type="w" for="ch" forName="topArc1" refType="h" refFor="ch" refForName="topArc1"/>
                  <dgm:constr type="h" for="ch" forName="topArc1" refType="h"/>
                  <dgm:constr type="l" for="ch" forName="bottomArc1" refType="w" fact="0.25"/>
                  <dgm:constr type="t" for="ch" forName="bottomArc1"/>
                  <dgm:constr type="w" for="ch" forName="bottomArc1" refType="h" refFor="ch" refForName="bottomArc1"/>
                  <dgm:constr type="h" for="ch" forName="bottomArc1" refType="h"/>
                  <dgm:constr type="ctrX" for="ch" forName="topConnNode1" refType="w" fact="0.5"/>
                  <dgm:constr type="t" for="ch" forName="topConnNode1"/>
                  <dgm:constr type="w" for="ch" forName="topConnNode1" refType="h" fact="0.76"/>
                  <dgm:constr type="b" for="ch" forName="topConnNode1" refType="t" refFor="ch" refForName="rootText1"/>
                </dgm:constrLst>
              </dgm:if>
              <dgm:if name="Name14" func="var" arg="hierBranch" op="equ" val="r">
                <dgm:constrLst>
                  <dgm:constr type="l" for="ch" forName="rootText1"/>
                  <dgm:constr type="t" for="ch" forName="rootText1" refType="h" fact="0.18"/>
                  <dgm:constr type="w" for="ch" forName="rootText1" refType="w"/>
                  <dgm:constr type="h" for="ch" forName="rootText1" refType="h" fact="0.64"/>
                  <dgm:constr type="l" for="ch" forName="topArc1" refType="w" fact="0.25"/>
                  <dgm:constr type="t" for="ch" forName="topArc1"/>
                  <dgm:constr type="w" for="ch" forName="topArc1" refType="h" refFor="ch" refForName="topArc1"/>
                  <dgm:constr type="h" for="ch" forName="topArc1" refType="h"/>
                  <dgm:constr type="l" for="ch" forName="bottomArc1" refType="w" fact="0.25"/>
                  <dgm:constr type="t" for="ch" forName="bottomArc1"/>
                  <dgm:constr type="w" for="ch" forName="bottomArc1" refType="h" refFor="ch" refForName="bottomArc1"/>
                  <dgm:constr type="h" for="ch" forName="bottomArc1" refType="h"/>
                  <dgm:constr type="ctrX" for="ch" forName="topConnNode1" refType="w" fact="0.5"/>
                  <dgm:constr type="t" for="ch" forName="topConnNode1"/>
                  <dgm:constr type="w" for="ch" forName="topConnNode1" refType="h" fact="0.76"/>
                  <dgm:constr type="b" for="ch" forName="topConnNode1" refType="t" refFor="ch" refForName="rootText1"/>
                </dgm:constrLst>
              </dgm:if>
              <dgm:else name="Name15">
                <dgm:constrLst>
                  <dgm:constr type="l" for="ch" forName="rootText1"/>
                  <dgm:constr type="t" for="ch" forName="rootText1" refType="h" fact="0.18"/>
                  <dgm:constr type="w" for="ch" forName="rootText1" refType="w"/>
                  <dgm:constr type="h" for="ch" forName="rootText1" refType="h" fact="0.64"/>
                  <dgm:constr type="l" for="ch" forName="topArc1" refType="w" fact="0.25"/>
                  <dgm:constr type="t" for="ch" forName="topArc1"/>
                  <dgm:constr type="w" for="ch" forName="topArc1" refType="h" refFor="ch" refForName="topArc1"/>
                  <dgm:constr type="h" for="ch" forName="topArc1" refType="h"/>
                  <dgm:constr type="l" for="ch" forName="bottomArc1" refType="w" fact="0.25"/>
                  <dgm:constr type="t" for="ch" forName="bottomArc1"/>
                  <dgm:constr type="w" for="ch" forName="bottomArc1" refType="h" refFor="ch" refForName="bottomArc1"/>
                  <dgm:constr type="h" for="ch" forName="bottomArc1" refType="h"/>
                  <dgm:constr type="ctrX" for="ch" forName="topConnNode1" refType="w" fact="0.5"/>
                  <dgm:constr type="t" for="ch" forName="topConnNode1"/>
                  <dgm:constr type="w" for="ch" forName="topConnNode1" refType="h" fact="0.76"/>
                  <dgm:constr type="b" for="ch" forName="topConnNode1" refType="t" refFor="ch" refForName="rootText1"/>
                </dgm:constrLst>
              </dgm:else>
            </dgm:choose>
            <dgm:layoutNode name="rootText1" styleLbl="alignAcc1">
              <dgm:varLst>
                <dgm:chPref val="3"/>
              </dgm:varLst>
              <dgm:alg type="tx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topArc1" styleLbl="parChTrans1D1" moveWith="rootText1">
              <dgm:alg type="sp"/>
              <dgm:shape xmlns:r="http://schemas.openxmlformats.org/officeDocument/2006/relationships" type="arc" r:blip="" zOrderOff="-2">
                <dgm:adjLst>
                  <dgm:adj idx="1" val="-140"/>
                  <dgm:adj idx="2" val="-40"/>
                </dgm:adjLst>
              </dgm:shape>
              <dgm:presOf/>
            </dgm:layoutNode>
            <dgm:layoutNode name="bottomArc1" styleLbl="parChTrans1D1" moveWith="rootText1">
              <dgm:alg type="sp"/>
              <dgm:shape xmlns:r="http://schemas.openxmlformats.org/officeDocument/2006/relationships" type="arc" r:blip="" zOrderOff="-2">
                <dgm:adjLst>
                  <dgm:adj idx="1" val="40"/>
                  <dgm:adj idx="2" val="140"/>
                </dgm:adjLst>
              </dgm:shape>
              <dgm:presOf/>
            </dgm:layoutNode>
            <dgm:layoutNode name="topConnNode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</dgm:layoutNode>
          </dgm:layoutNode>
          <dgm:layoutNode name="hierChild2">
            <dgm:choose name="Name16">
              <dgm:if name="Name17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18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19" func="var" arg="hierBranch" op="equ" val="hang">
                <dgm:choose name="Name20">
                  <dgm:if name="Name21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2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3">
                <dgm:choose name="Name24">
                  <dgm:if name="Name25" func="var" arg="dir" op="equ" val="norm">
                    <dgm:alg type="hierChild"/>
                  </dgm:if>
                  <dgm:else name="Name26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forEach name="rep2a" axis="ch" ptType="nonAsst">
              <dgm:forEach name="Name27" axis="precedSib" ptType="parTrans" st="-1" cnt="1">
                <dgm:layoutNode name="Name28">
                  <dgm:choose name="Name29">
                    <dgm:if name="Name30" func="var" arg="hierBranch" op="equ" val="std">
                      <dgm:choose name="Name31">
                        <dgm:if name="Name32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  <dgm:param type="srcNode" val="bottomArc1"/>
                            <dgm:param type="dstNode" val="topArc2"/>
                          </dgm:alg>
                        </dgm:if>
                        <dgm:if name="Name33" axis="par" ptType="asst" func="cnt" op="equ" val="1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  <dgm:param type="srcNode" val="bottomArc3"/>
                            <dgm:param type="dstNode" val="topArc2"/>
                          </dgm:alg>
                        </dgm:if>
                        <dgm:else name="Name3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  <dgm:param type="srcNode" val="bottomArc2"/>
                            <dgm:param type="dstNode" val="topArc2"/>
                          </dgm:alg>
                        </dgm:else>
                      </dgm:choose>
                    </dgm:if>
                    <dgm:if name="Name35" func="var" arg="hierBranch" op="equ" val="init">
                      <dgm:choose name="Name36">
                        <dgm:if name="Name37" axis="self" func="depth" op="lte" val="2">
                          <dgm:choose name="Name38">
                            <dgm:if name="Name39" axis="self" func="depth" op="lte" val="2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  <dgm:param type="srcNode" val="bottomArc1"/>
                                <dgm:param type="dstNode" val="topArc2"/>
                              </dgm:alg>
                            </dgm:if>
                            <dgm:if name="Name40" axis="par" ptType="asst" func="cnt" op="equ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  <dgm:param type="srcNode" val="bottomArc3"/>
                                <dgm:param type="dstNode" val="topArc2"/>
                              </dgm:alg>
                            </dgm:if>
                            <dgm:else name="Name4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  <dgm:param type="srcNode" val="bottomArc2"/>
                                <dgm:param type="dstNode" val="topArc2"/>
                              </dgm:alg>
                            </dgm:else>
                          </dgm:choose>
                        </dgm:if>
                        <dgm:else name="Name42">
                          <dgm:choose name="Name43">
                            <dgm:if name="Name44" axis="par des" func="maxDepth" op="lte" val="1">
                              <dgm:choose name="Name45">
                                <dgm:if name="Name46" axis="self" func="depth" op="lte" val="2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bL bR"/>
                                    <dgm:param type="srcNode" val="bottomArc1"/>
                                    <dgm:param type="dstNode" val="topConnNode2"/>
                                  </dgm:alg>
                                </dgm:if>
                                <dgm:if name="Name47" axis="par" ptType="asst" func="cnt" op="equ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bL bR"/>
                                    <dgm:param type="srcNode" val="bottomArc3"/>
                                    <dgm:param type="dstNode" val="topConnNode2"/>
                                  </dgm:alg>
                                </dgm:if>
                                <dgm:else name="Name48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bL bR"/>
                                    <dgm:param type="srcNode" val="bottomArc2"/>
                                    <dgm:param type="dstNode" val="topConnNode2"/>
                                  </dgm:alg>
                                </dgm:else>
                              </dgm:choose>
                            </dgm:if>
                            <dgm:else name="Name49">
                              <dgm:choose name="Name50">
                                <dgm:if name="Name51" axis="self" func="depth" op="lte" val="2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tCtr"/>
                                    <dgm:param type="bendPt" val="end"/>
                                    <dgm:param type="srcNode" val="bottomArc1"/>
                                    <dgm:param type="dstNode" val="topArc2"/>
                                  </dgm:alg>
                                </dgm:if>
                                <dgm:if name="Name52" axis="par" ptType="asst" func="cnt" op="equ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tCtr"/>
                                    <dgm:param type="bendPt" val="end"/>
                                    <dgm:param type="srcNode" val="bottomArc3"/>
                                    <dgm:param type="dstNode" val="topArc2"/>
                                  </dgm:alg>
                                </dgm:if>
                                <dgm:else name="Name53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tCtr"/>
                                    <dgm:param type="bendPt" val="end"/>
                                    <dgm:param type="srcNode" val="bottomArc2"/>
                                    <dgm:param type="dstNode" val="topArc2"/>
                                  </dgm:alg>
                                </dgm:else>
                              </dgm:choose>
                            </dgm:else>
                          </dgm:choose>
                        </dgm:else>
                      </dgm:choose>
                    </dgm:if>
                    <dgm:else name="Name54">
                      <dgm:choose name="Name55">
                        <dgm:if name="Name56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bL bR"/>
                            <dgm:param type="srcNode" val="bottomArc1"/>
                            <dgm:param type="dstNode" val="topConnNode2"/>
                          </dgm:alg>
                        </dgm:if>
                        <dgm:if name="Name57" axis="par" ptType="asst" func="cnt" op="equ" val="1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bL bR"/>
                            <dgm:param type="srcNode" val="bottomArc3"/>
                            <dgm:param type="dstNode" val="topConnNode2"/>
                          </dgm:alg>
                        </dgm:if>
                        <dgm:else name="Name58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bL bR"/>
                            <dgm:param type="srcNode" val="bottomArc2"/>
                            <dgm:param type="dstNode" val="topConnNode2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</dgm:layoutNode>
              </dgm:forEach>
              <dgm:layoutNode name="hierRoot2">
                <dgm:varLst>
                  <dgm:hierBranch val="init"/>
                </dgm:varLst>
                <dgm:choose name="Name59">
                  <dgm:if name="Name60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61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62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3" func="var" arg="hierBranch" op="equ" val="init">
                    <dgm:choose name="Name64">
                      <dgm:if name="Name65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6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67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layoutNode name="rootComposite2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8">
                    <dgm:if name="Name69" func="var" arg="hierBranch" op="equ" val="init">
                      <dgm:constrLst>
                        <dgm:constr type="l" for="ch" forName="rootText2"/>
                        <dgm:constr type="t" for="ch" forName="rootText2" refType="h" fact="0.18"/>
                        <dgm:constr type="w" for="ch" forName="rootText2" refType="w"/>
                        <dgm:constr type="h" for="ch" forName="rootText2" refType="h" fact="0.64"/>
                        <dgm:constr type="l" for="ch" forName="topArc2" refType="w" fact="0.25"/>
                        <dgm:constr type="t" for="ch" forName="topArc2"/>
                        <dgm:constr type="w" for="ch" forName="topArc2" refType="h" refFor="ch" refForName="topArc2"/>
                        <dgm:constr type="h" for="ch" forName="topArc2" refType="h"/>
                        <dgm:constr type="l" for="ch" forName="bottomArc2" refType="w" fact="0.25"/>
                        <dgm:constr type="t" for="ch" forName="bottomArc2"/>
                        <dgm:constr type="w" for="ch" forName="bottomArc2" refType="h" refFor="ch" refForName="bottomArc2"/>
                        <dgm:constr type="h" for="ch" forName="bottomArc2" refType="h"/>
                        <dgm:constr type="ctrX" for="ch" forName="topConnNode2" refType="w" fact="0.5"/>
                        <dgm:constr type="t" for="ch" forName="topConnNode2"/>
                        <dgm:constr type="w" for="ch" forName="topConnNode2" refType="h" fact="0.76"/>
                        <dgm:constr type="b" for="ch" forName="topConnNode2" refType="t" refFor="ch" refForName="rootText2"/>
                      </dgm:constrLst>
                    </dgm:if>
                    <dgm:if name="Name70" func="var" arg="hierBranch" op="equ" val="l">
                      <dgm:constrLst>
                        <dgm:constr type="l" for="ch" forName="rootText2"/>
                        <dgm:constr type="t" for="ch" forName="rootText2" refType="h" fact="0.18"/>
                        <dgm:constr type="w" for="ch" forName="rootText2" refType="w"/>
                        <dgm:constr type="h" for="ch" forName="rootText2" refType="h" fact="0.64"/>
                        <dgm:constr type="l" for="ch" forName="topArc2" refType="w" fact="0.25"/>
                        <dgm:constr type="t" for="ch" forName="topArc2"/>
                        <dgm:constr type="w" for="ch" forName="topArc2" refType="h" refFor="ch" refForName="topArc2"/>
                        <dgm:constr type="h" for="ch" forName="topArc2" refType="h"/>
                        <dgm:constr type="l" for="ch" forName="bottomArc2" refType="w" fact="0.25"/>
                        <dgm:constr type="t" for="ch" forName="bottomArc2"/>
                        <dgm:constr type="w" for="ch" forName="bottomArc2" refType="h" refFor="ch" refForName="bottomArc2"/>
                        <dgm:constr type="h" for="ch" forName="bottomArc2" refType="h"/>
                        <dgm:constr type="ctrX" for="ch" forName="topConnNode2" refType="w" fact="0.5"/>
                        <dgm:constr type="t" for="ch" forName="topConnNode2"/>
                        <dgm:constr type="w" for="ch" forName="topConnNode2" refType="h" fact="0.76"/>
                        <dgm:constr type="b" for="ch" forName="topConnNode2" refType="t" refFor="ch" refForName="rootText2"/>
                      </dgm:constrLst>
                    </dgm:if>
                    <dgm:if name="Name71" func="var" arg="hierBranch" op="equ" val="r">
                      <dgm:constrLst>
                        <dgm:constr type="l" for="ch" forName="rootText2"/>
                        <dgm:constr type="t" for="ch" forName="rootText2" refType="h" fact="0.18"/>
                        <dgm:constr type="w" for="ch" forName="rootText2" refType="w"/>
                        <dgm:constr type="h" for="ch" forName="rootText2" refType="h" fact="0.64"/>
                        <dgm:constr type="l" for="ch" forName="topArc2" refType="w" fact="0.25"/>
                        <dgm:constr type="t" for="ch" forName="topArc2"/>
                        <dgm:constr type="w" for="ch" forName="topArc2" refType="h" refFor="ch" refForName="topArc2"/>
                        <dgm:constr type="h" for="ch" forName="topArc2" refType="h"/>
                        <dgm:constr type="l" for="ch" forName="bottomArc2" refType="w" fact="0.25"/>
                        <dgm:constr type="t" for="ch" forName="bottomArc2"/>
                        <dgm:constr type="w" for="ch" forName="bottomArc2" refType="h" refFor="ch" refForName="bottomArc2"/>
                        <dgm:constr type="h" for="ch" forName="bottomArc2" refType="h"/>
                        <dgm:constr type="ctrX" for="ch" forName="topConnNode2" refType="w" fact="0.5"/>
                        <dgm:constr type="t" for="ch" forName="topConnNode2"/>
                        <dgm:constr type="w" for="ch" forName="topConnNode2" refType="h" fact="0.76"/>
                        <dgm:constr type="b" for="ch" forName="topConnNode2" refType="t" refFor="ch" refForName="rootText2"/>
                      </dgm:constrLst>
                    </dgm:if>
                    <dgm:else name="Name72">
                      <dgm:constrLst>
                        <dgm:constr type="l" for="ch" forName="rootText2"/>
                        <dgm:constr type="t" for="ch" forName="rootText2" refType="h" fact="0.18"/>
                        <dgm:constr type="w" for="ch" forName="rootText2" refType="w"/>
                        <dgm:constr type="h" for="ch" forName="rootText2" refType="h" fact="0.64"/>
                        <dgm:constr type="l" for="ch" forName="topArc2" refType="w" fact="0.25"/>
                        <dgm:constr type="t" for="ch" forName="topArc2"/>
                        <dgm:constr type="w" for="ch" forName="topArc2" refType="h" refFor="ch" refForName="topArc2"/>
                        <dgm:constr type="h" for="ch" forName="topArc2" refType="h"/>
                        <dgm:constr type="l" for="ch" forName="bottomArc2" refType="w" fact="0.25"/>
                        <dgm:constr type="t" for="ch" forName="bottomArc2"/>
                        <dgm:constr type="w" for="ch" forName="bottomArc2" refType="h" refFor="ch" refForName="bottomArc2"/>
                        <dgm:constr type="h" for="ch" forName="bottomArc2" refType="h"/>
                        <dgm:constr type="ctrX" for="ch" forName="topConnNode2" refType="w" fact="0.5"/>
                        <dgm:constr type="t" for="ch" forName="topConnNode2"/>
                        <dgm:constr type="w" for="ch" forName="topConnNode2" refType="h" fact="0.76"/>
                        <dgm:constr type="b" for="ch" forName="topConnNode2" refType="t" refFor="ch" refForName="rootText2"/>
                      </dgm:constrLst>
                    </dgm:else>
                  </dgm:choose>
                  <dgm:layoutNode name="rootText2" styleLbl="alignAcc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topArc2" styleLbl="parChTrans1D1" moveWith="rootText2">
                    <dgm:alg type="sp"/>
                    <dgm:shape xmlns:r="http://schemas.openxmlformats.org/officeDocument/2006/relationships" type="arc" r:blip="" zOrderOff="-2">
                      <dgm:adjLst>
                        <dgm:adj idx="1" val="-140"/>
                        <dgm:adj idx="2" val="-40"/>
                      </dgm:adjLst>
                    </dgm:shape>
                    <dgm:presOf/>
                  </dgm:layoutNode>
                  <dgm:layoutNode name="bottomArc2" styleLbl="parChTrans1D1" moveWith="rootText2">
                    <dgm:alg type="sp"/>
                    <dgm:shape xmlns:r="http://schemas.openxmlformats.org/officeDocument/2006/relationships" type="arc" r:blip="" zOrderOff="-2">
                      <dgm:adjLst>
                        <dgm:adj idx="1" val="40"/>
                        <dgm:adj idx="2" val="140"/>
                      </dgm:adjLst>
                    </dgm:shape>
                    <dgm:presOf/>
                  </dgm:layoutNode>
                  <dgm:layoutNode name="topConnNode2" moveWith="rootText2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</dgm:layoutNode>
                </dgm:layoutNode>
                <dgm:layoutNode name="hierChild4">
                  <dgm:choose name="Name73">
                    <dgm:if name="Name74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5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6" func="var" arg="hierBranch" op="equ" val="hang">
                      <dgm:choose name="Name77">
                        <dgm:if name="Name78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9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80" func="var" arg="hierBranch" op="equ" val="std">
                      <dgm:choose name="Name81">
                        <dgm:if name="Name82" func="var" arg="dir" op="equ" val="norm">
                          <dgm:alg type="hierChild"/>
                        </dgm:if>
                        <dgm:else name="Name83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4" func="var" arg="hierBranch" op="equ" val="init">
                      <dgm:choose name="Name85">
                        <dgm:if name="Name86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87">
                          <dgm:choose name="Name88">
                            <dgm:if name="Name89" func="var" arg="dir" op="equ" val="norm">
                              <dgm:alg type="hierChild"/>
                            </dgm:if>
                            <dgm:else name="Name90">
                              <dgm:alg type="hierChild">
                                <dgm:param type="linDir" val="fromR"/>
                              </dgm:alg>
                            </dgm:else>
                          </dgm:choose>
                        </dgm:else>
                      </dgm:choose>
                    </dgm:if>
                    <dgm:else name="Name91"/>
                  </dgm:choose>
                  <dgm:shape xmlns:r="http://schemas.openxmlformats.org/officeDocument/2006/relationships" r:blip="">
                    <dgm:adjLst/>
                  </dgm:shape>
                  <dgm:presOf/>
                  <dgm:forEach name="Name92" ref="rep2a"/>
                </dgm:layoutNode>
                <dgm:layoutNode name="hierChild5">
                  <dgm:choose name="Name93">
                    <dgm:if name="Name9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forEach name="Name96" ref="rep2b"/>
                </dgm:layoutNode>
              </dgm:layoutNode>
            </dgm:forEach>
          </dgm:layoutNode>
          <dgm:layoutNode name="hierChild3">
            <dgm:choose name="Name97">
              <dgm:if name="Name98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9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forEach name="rep2b" axis="ch" ptType="asst">
              <dgm:forEach name="Name100" axis="precedSib" ptType="parTrans" st="-1" cnt="1">
                <dgm:layoutNode name="Name101">
                  <dgm:choose name="Name102">
                    <dgm:if name="Name103" axis="self" func="depth" op="lte" val="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bL bR"/>
                        <dgm:param type="srcNode" val="bottomArc1"/>
                        <dgm:param type="dstNode" val="topConnNode3"/>
                      </dgm:alg>
                    </dgm:if>
                    <dgm:if name="Name104" axis="par" ptType="asst" func="cnt" op="equ" val="1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bL bR"/>
                        <dgm:param type="srcNode" val="bottomArc3"/>
                        <dgm:param type="dstNode" val="topConnNode3"/>
                      </dgm:alg>
                    </dgm:if>
                    <dgm:else name="Name10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bL bR"/>
                        <dgm:param type="srcNode" val="bottomArc2"/>
                        <dgm:param type="dstNode" val="topConnNode3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</dgm:layoutNode>
              </dgm:forEach>
              <dgm:layoutNode name="hierRoot3">
                <dgm:varLst>
                  <dgm:hierBranch val="init"/>
                </dgm:varLst>
                <dgm:choose name="Name106">
                  <dgm:if name="Name107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8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9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0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11" func="var" arg="hierBranch" op="equ" val="init">
                    <dgm:choose name="Name112">
                      <dgm:if name="Name113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114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115"/>
                </dgm:choose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16">
                    <dgm:if name="Name117" func="var" arg="hierBranch" op="equ" val="init">
                      <dgm:constrLst>
                        <dgm:constr type="l" for="ch" forName="rootText3"/>
                        <dgm:constr type="t" for="ch" forName="rootText3" refType="h" fact="0.18"/>
                        <dgm:constr type="w" for="ch" forName="rootText3" refType="w"/>
                        <dgm:constr type="h" for="ch" forName="rootText3" refType="h" fact="0.64"/>
                        <dgm:constr type="l" for="ch" forName="topArc3" refType="w" fact="0.25"/>
                        <dgm:constr type="t" for="ch" forName="topArc3"/>
                        <dgm:constr type="w" for="ch" forName="topArc3" refType="h" refFor="ch" refForName="topArc3"/>
                        <dgm:constr type="h" for="ch" forName="topArc3" refType="h"/>
                        <dgm:constr type="l" for="ch" forName="bottomArc3" refType="w" fact="0.25"/>
                        <dgm:constr type="t" for="ch" forName="bottomArc3"/>
                        <dgm:constr type="w" for="ch" forName="bottomArc3" refType="h" refFor="ch" refForName="bottomArc3"/>
                        <dgm:constr type="h" for="ch" forName="bottomArc3" refType="h"/>
                        <dgm:constr type="ctrX" for="ch" forName="topConnNode3" refType="w" fact="0.5"/>
                        <dgm:constr type="t" for="ch" forName="topConnNode3"/>
                        <dgm:constr type="w" for="ch" forName="topConnNode3" refType="h" fact="0.76"/>
                        <dgm:constr type="b" for="ch" forName="topConnNode3" refType="t" refFor="ch" refForName="rootText3"/>
                      </dgm:constrLst>
                    </dgm:if>
                    <dgm:if name="Name118" func="var" arg="hierBranch" op="equ" val="l">
                      <dgm:constrLst>
                        <dgm:constr type="l" for="ch" forName="rootText3"/>
                        <dgm:constr type="t" for="ch" forName="rootText3" refType="h" fact="0.18"/>
                        <dgm:constr type="w" for="ch" forName="rootText3" refType="w"/>
                        <dgm:constr type="h" for="ch" forName="rootText3" refType="h" fact="0.64"/>
                        <dgm:constr type="l" for="ch" forName="topArc3" refType="w" fact="0.25"/>
                        <dgm:constr type="t" for="ch" forName="topArc3"/>
                        <dgm:constr type="w" for="ch" forName="topArc3" refType="h" refFor="ch" refForName="topArc3"/>
                        <dgm:constr type="h" for="ch" forName="topArc3" refType="h"/>
                        <dgm:constr type="l" for="ch" forName="bottomArc3" refType="w" fact="0.25"/>
                        <dgm:constr type="t" for="ch" forName="bottomArc3"/>
                        <dgm:constr type="w" for="ch" forName="bottomArc3" refType="h" refFor="ch" refForName="bottomArc3"/>
                        <dgm:constr type="h" for="ch" forName="bottomArc3" refType="h"/>
                        <dgm:constr type="ctrX" for="ch" forName="topConnNode3" refType="w" fact="0.5"/>
                        <dgm:constr type="t" for="ch" forName="topConnNode3"/>
                        <dgm:constr type="w" for="ch" forName="topConnNode3" refType="h" fact="0.76"/>
                        <dgm:constr type="b" for="ch" forName="topConnNode3" refType="t" refFor="ch" refForName="rootText3"/>
                      </dgm:constrLst>
                    </dgm:if>
                    <dgm:if name="Name119" func="var" arg="hierBranch" op="equ" val="r">
                      <dgm:constrLst>
                        <dgm:constr type="l" for="ch" forName="rootText3"/>
                        <dgm:constr type="t" for="ch" forName="rootText3" refType="h" fact="0.18"/>
                        <dgm:constr type="w" for="ch" forName="rootText3" refType="w"/>
                        <dgm:constr type="h" for="ch" forName="rootText3" refType="h" fact="0.64"/>
                        <dgm:constr type="l" for="ch" forName="topArc3" refType="w" fact="0.25"/>
                        <dgm:constr type="t" for="ch" forName="topArc3"/>
                        <dgm:constr type="w" for="ch" forName="topArc3" refType="h" refFor="ch" refForName="topArc3"/>
                        <dgm:constr type="h" for="ch" forName="topArc3" refType="h"/>
                        <dgm:constr type="l" for="ch" forName="bottomArc3" refType="w" fact="0.25"/>
                        <dgm:constr type="t" for="ch" forName="bottomArc3"/>
                        <dgm:constr type="w" for="ch" forName="bottomArc3" refType="h" refFor="ch" refForName="bottomArc3"/>
                        <dgm:constr type="h" for="ch" forName="bottomArc3" refType="h"/>
                        <dgm:constr type="ctrX" for="ch" forName="topConnNode3" refType="w" fact="0.5"/>
                        <dgm:constr type="t" for="ch" forName="topConnNode3"/>
                        <dgm:constr type="w" for="ch" forName="topConnNode3" refType="h" fact="0.76"/>
                        <dgm:constr type="b" for="ch" forName="topConnNode3" refType="t" refFor="ch" refForName="rootText3"/>
                      </dgm:constrLst>
                    </dgm:if>
                    <dgm:else name="Name120">
                      <dgm:constrLst>
                        <dgm:constr type="l" for="ch" forName="rootText3"/>
                        <dgm:constr type="t" for="ch" forName="rootText3" refType="h" fact="0.18"/>
                        <dgm:constr type="w" for="ch" forName="rootText3" refType="w"/>
                        <dgm:constr type="h" for="ch" forName="rootText3" refType="h" fact="0.64"/>
                        <dgm:constr type="l" for="ch" forName="topArc3" refType="w" fact="0.25"/>
                        <dgm:constr type="t" for="ch" forName="topArc3"/>
                        <dgm:constr type="w" for="ch" forName="topArc3" refType="h" refFor="ch" refForName="topArc3"/>
                        <dgm:constr type="h" for="ch" forName="topArc3" refType="h"/>
                        <dgm:constr type="l" for="ch" forName="bottomArc3" refType="w" fact="0.25"/>
                        <dgm:constr type="t" for="ch" forName="bottomArc3"/>
                        <dgm:constr type="w" for="ch" forName="bottomArc3" refType="h" refFor="ch" refForName="bottomArc3"/>
                        <dgm:constr type="h" for="ch" forName="bottomArc3" refType="h"/>
                        <dgm:constr type="ctrX" for="ch" forName="topConnNode3" refType="w" fact="0.5"/>
                        <dgm:constr type="t" for="ch" forName="topConnNode3"/>
                        <dgm:constr type="w" for="ch" forName="topConnNode3" refType="h" fact="0.76"/>
                        <dgm:constr type="b" for="ch" forName="topConnNode3" refType="t" refFor="ch" refForName="rootText3"/>
                      </dgm:constrLst>
                    </dgm:else>
                  </dgm:choose>
                  <dgm:layoutNode name="rootText3" styleLbl="alignAcc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topArc3" styleLbl="parChTrans1D1" moveWith="rootText3">
                    <dgm:alg type="sp"/>
                    <dgm:shape xmlns:r="http://schemas.openxmlformats.org/officeDocument/2006/relationships" type="arc" r:blip="" zOrderOff="-2">
                      <dgm:adjLst>
                        <dgm:adj idx="1" val="-140"/>
                        <dgm:adj idx="2" val="-40"/>
                      </dgm:adjLst>
                    </dgm:shape>
                    <dgm:presOf/>
                  </dgm:layoutNode>
                  <dgm:layoutNode name="bottomArc3" styleLbl="parChTrans1D1" moveWith="rootText3">
                    <dgm:alg type="sp"/>
                    <dgm:shape xmlns:r="http://schemas.openxmlformats.org/officeDocument/2006/relationships" type="arc" r:blip="" zOrderOff="-2">
                      <dgm:adjLst>
                        <dgm:adj idx="1" val="40"/>
                        <dgm:adj idx="2" val="140"/>
                      </dgm:adjLst>
                    </dgm:shape>
                    <dgm:presOf/>
                  </dgm:layoutNode>
                  <dgm:layoutNode name="topConnNode3" moveWith="rootText3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</dgm:layoutNode>
                </dgm:layoutNode>
                <dgm:layoutNode name="hierChild6">
                  <dgm:choose name="Name121">
                    <dgm:if name="Name12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2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24" func="var" arg="hierBranch" op="equ" val="hang">
                      <dgm:choose name="Name125">
                        <dgm:if name="Name12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2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28" func="var" arg="hierBranch" op="equ" val="std">
                      <dgm:choose name="Name129">
                        <dgm:if name="Name130" func="var" arg="dir" op="equ" val="norm">
                          <dgm:alg type="hierChild"/>
                        </dgm:if>
                        <dgm:else name="Name13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32" func="var" arg="hierBranch" op="equ" val="init">
                      <dgm:choose name="Name133">
                        <dgm:if name="Name134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135">
                          <dgm:alg type="hierChild"/>
                        </dgm:else>
                      </dgm:choose>
                    </dgm:if>
                    <dgm:else name="Name136"/>
                  </dgm:choose>
                  <dgm:shape xmlns:r="http://schemas.openxmlformats.org/officeDocument/2006/relationships" r:blip="">
                    <dgm:adjLst/>
                  </dgm:shape>
                  <dgm:presOf/>
                  <dgm:forEach name="Name137" ref="rep2a"/>
                </dgm:layoutNode>
                <dgm:layoutNode name="hierChild7">
                  <dgm:choose name="Name138">
                    <dgm:if name="Name13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4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forEach name="Name141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diagramLayout" Target="../diagrams/layout1.xml"/><Relationship Id="rId2" Type="http://schemas.openxmlformats.org/officeDocument/2006/relationships/diagramData" Target="../diagrams/data1.xml"/><Relationship Id="rId1" Type="http://schemas.openxmlformats.org/officeDocument/2006/relationships/image" Target="../media/image1.png"/><Relationship Id="rId6" Type="http://schemas.microsoft.com/office/2007/relationships/diagramDrawing" Target="../diagrams/drawing1.xml"/><Relationship Id="rId5" Type="http://schemas.openxmlformats.org/officeDocument/2006/relationships/diagramColors" Target="../diagrams/colors1.xml"/><Relationship Id="rId4" Type="http://schemas.openxmlformats.org/officeDocument/2006/relationships/diagramQuickStyle" Target="../diagrams/quickStyl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516576</xdr:colOff>
      <xdr:row>4</xdr:row>
      <xdr:rowOff>154379</xdr:rowOff>
    </xdr:from>
    <xdr:to>
      <xdr:col>4</xdr:col>
      <xdr:colOff>1245538</xdr:colOff>
      <xdr:row>6</xdr:row>
      <xdr:rowOff>11875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0021B47-C22A-B47B-DBC4-444E3B35D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4457" y="890649"/>
          <a:ext cx="728962" cy="2256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516576</xdr:colOff>
      <xdr:row>4</xdr:row>
      <xdr:rowOff>154379</xdr:rowOff>
    </xdr:from>
    <xdr:to>
      <xdr:col>4</xdr:col>
      <xdr:colOff>1245538</xdr:colOff>
      <xdr:row>6</xdr:row>
      <xdr:rowOff>11875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F246AFA-0BD4-4DCF-BB10-2E4D61D11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4457" y="890649"/>
          <a:ext cx="728962" cy="225631"/>
        </a:xfrm>
        <a:prstGeom prst="rect">
          <a:avLst/>
        </a:prstGeom>
      </xdr:spPr>
    </xdr:pic>
    <xdr:clientData/>
  </xdr:twoCellAnchor>
  <xdr:twoCellAnchor>
    <xdr:from>
      <xdr:col>5</xdr:col>
      <xdr:colOff>83567</xdr:colOff>
      <xdr:row>1</xdr:row>
      <xdr:rowOff>142942</xdr:rowOff>
    </xdr:from>
    <xdr:to>
      <xdr:col>10</xdr:col>
      <xdr:colOff>13194</xdr:colOff>
      <xdr:row>19</xdr:row>
      <xdr:rowOff>79170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F78E71F4-5DD6-8BC1-D42D-27267FDF89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" r:lo="rId3" r:qs="rId4" r:cs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888F7-6951-4B72-AB9E-324B3616F930}">
  <dimension ref="B1:P7"/>
  <sheetViews>
    <sheetView tabSelected="1" zoomScale="160" zoomScaleNormal="160" workbookViewId="0">
      <selection activeCell="C4" sqref="C4"/>
    </sheetView>
  </sheetViews>
  <sheetFormatPr defaultColWidth="8.75" defaultRowHeight="14.5" x14ac:dyDescent="0.35"/>
  <cols>
    <col min="2" max="2" width="13.1640625" bestFit="1" customWidth="1"/>
    <col min="3" max="3" width="4.08203125" bestFit="1" customWidth="1"/>
    <col min="4" max="4" width="8.75" bestFit="1" customWidth="1"/>
    <col min="5" max="13" width="1.75" bestFit="1" customWidth="1"/>
    <col min="14" max="14" width="8.9140625" customWidth="1"/>
    <col min="15" max="15" width="9.25" bestFit="1" customWidth="1"/>
  </cols>
  <sheetData>
    <row r="1" spans="2:16" ht="15" thickBot="1" x14ac:dyDescent="0.4"/>
    <row r="2" spans="2:16" ht="15" thickBot="1" x14ac:dyDescent="0.4">
      <c r="B2" s="33"/>
      <c r="C2" s="34" t="s">
        <v>20</v>
      </c>
      <c r="D2" s="35" t="s">
        <v>21</v>
      </c>
      <c r="E2" s="35"/>
      <c r="F2" s="36">
        <v>7</v>
      </c>
      <c r="G2" s="36">
        <v>6</v>
      </c>
      <c r="H2" s="36">
        <v>5</v>
      </c>
      <c r="I2" s="36">
        <v>4</v>
      </c>
      <c r="J2" s="37">
        <v>3</v>
      </c>
      <c r="K2" s="37">
        <v>2</v>
      </c>
      <c r="L2" s="37">
        <v>1</v>
      </c>
      <c r="M2" s="38">
        <v>0</v>
      </c>
    </row>
    <row r="3" spans="2:16" ht="15" thickBot="1" x14ac:dyDescent="0.4">
      <c r="B3" s="2" t="s">
        <v>22</v>
      </c>
      <c r="C3" s="12">
        <v>12</v>
      </c>
      <c r="D3" s="20" t="str">
        <f>DEC2BIN(ABS(C3),8)</f>
        <v>00001100</v>
      </c>
      <c r="E3" s="21"/>
      <c r="F3" s="14">
        <f>VALUE(MID($D$3,COLUMN(A1),1))</f>
        <v>0</v>
      </c>
      <c r="G3" s="15">
        <f t="shared" ref="G3:M3" si="0">VALUE(MID($D$3,COLUMN(B1),1))</f>
        <v>0</v>
      </c>
      <c r="H3" s="15">
        <f t="shared" si="0"/>
        <v>0</v>
      </c>
      <c r="I3" s="15">
        <f t="shared" si="0"/>
        <v>0</v>
      </c>
      <c r="J3" s="15">
        <f t="shared" si="0"/>
        <v>1</v>
      </c>
      <c r="K3" s="15">
        <f t="shared" si="0"/>
        <v>1</v>
      </c>
      <c r="L3" s="15">
        <f t="shared" si="0"/>
        <v>0</v>
      </c>
      <c r="M3" s="16">
        <f t="shared" si="0"/>
        <v>0</v>
      </c>
      <c r="O3" s="26" t="s">
        <v>22</v>
      </c>
      <c r="P3" s="27">
        <v>200</v>
      </c>
    </row>
    <row r="4" spans="2:16" ht="15" thickBot="1" x14ac:dyDescent="0.4">
      <c r="B4" s="2" t="s">
        <v>23</v>
      </c>
      <c r="C4" s="12">
        <v>-2</v>
      </c>
      <c r="D4" s="20" t="str">
        <f>DEC2BIN(ABS(C4),8)</f>
        <v>00000010</v>
      </c>
      <c r="E4" s="21"/>
      <c r="F4" s="16">
        <f t="shared" ref="F4:L4" si="1">VALUE(MID($D$4,COLUMN(A1),1))</f>
        <v>0</v>
      </c>
      <c r="G4" s="16">
        <f t="shared" si="1"/>
        <v>0</v>
      </c>
      <c r="H4" s="16">
        <f t="shared" si="1"/>
        <v>0</v>
      </c>
      <c r="I4" s="16">
        <f t="shared" si="1"/>
        <v>0</v>
      </c>
      <c r="J4" s="16">
        <f t="shared" si="1"/>
        <v>0</v>
      </c>
      <c r="K4" s="16">
        <f t="shared" si="1"/>
        <v>0</v>
      </c>
      <c r="L4" s="16">
        <f t="shared" si="1"/>
        <v>1</v>
      </c>
      <c r="M4" s="16">
        <f>VALUE(MID($D$4,COLUMN(H1),1))</f>
        <v>0</v>
      </c>
      <c r="N4" s="25"/>
      <c r="O4" s="28" t="s">
        <v>23</v>
      </c>
      <c r="P4" s="29">
        <v>-2</v>
      </c>
    </row>
    <row r="5" spans="2:16" ht="15" thickBot="1" x14ac:dyDescent="0.4">
      <c r="B5" s="24" t="s">
        <v>25</v>
      </c>
      <c r="C5" s="23" t="str">
        <f>"Přetečená 1=&gt;"</f>
        <v>Přetečená 1=&gt;</v>
      </c>
      <c r="D5" s="23"/>
      <c r="E5" s="7">
        <f t="shared" ref="E5:L5" si="2">IF(E4=1,0,1)</f>
        <v>1</v>
      </c>
      <c r="F5" s="7">
        <f t="shared" si="2"/>
        <v>1</v>
      </c>
      <c r="G5" s="7">
        <f t="shared" si="2"/>
        <v>1</v>
      </c>
      <c r="H5" s="7">
        <f t="shared" si="2"/>
        <v>1</v>
      </c>
      <c r="I5" s="7">
        <f t="shared" si="2"/>
        <v>1</v>
      </c>
      <c r="J5" s="7">
        <f t="shared" si="2"/>
        <v>1</v>
      </c>
      <c r="K5" s="7">
        <f t="shared" si="2"/>
        <v>1</v>
      </c>
      <c r="L5" s="7">
        <f t="shared" si="2"/>
        <v>0</v>
      </c>
      <c r="M5" s="39">
        <f>IF(M4=1,0,1)</f>
        <v>1</v>
      </c>
      <c r="N5" s="25"/>
      <c r="O5" s="28" t="s">
        <v>25</v>
      </c>
      <c r="P5" s="29">
        <f>999+P4</f>
        <v>997</v>
      </c>
    </row>
    <row r="6" spans="2:16" ht="15" thickBot="1" x14ac:dyDescent="0.4">
      <c r="B6" s="40" t="str">
        <f>"+1 Vyšší řád =&gt;"</f>
        <v>+1 Vyšší řád =&gt;</v>
      </c>
      <c r="C6" s="18"/>
      <c r="D6" s="17"/>
      <c r="E6" s="17"/>
      <c r="F6" s="13">
        <f>VALUE(IF(F3+F5+G6&gt;1,1,0))</f>
        <v>1</v>
      </c>
      <c r="G6" s="13">
        <f t="shared" ref="G6:K6" si="3">VALUE(IF(G3+G5+H6&gt;1,1,0))</f>
        <v>1</v>
      </c>
      <c r="H6" s="13">
        <f t="shared" si="3"/>
        <v>1</v>
      </c>
      <c r="I6" s="13">
        <f t="shared" si="3"/>
        <v>1</v>
      </c>
      <c r="J6" s="13">
        <f t="shared" si="3"/>
        <v>1</v>
      </c>
      <c r="K6" s="13">
        <f t="shared" si="3"/>
        <v>1</v>
      </c>
      <c r="L6" s="13">
        <f>VALUE(IF(L3+L5+M6&gt;1,1,0))</f>
        <v>0</v>
      </c>
      <c r="M6" s="41">
        <f>VALUE(IF(M3+M5+E5&gt;1,1,0))</f>
        <v>1</v>
      </c>
      <c r="O6" s="28" t="s">
        <v>24</v>
      </c>
      <c r="P6" s="29">
        <f>VALUE(LEFT(P5+P3,1))+VALUE(MID(P3+P5,2,LEN(P3+P5-1)))</f>
        <v>198</v>
      </c>
    </row>
    <row r="7" spans="2:16" ht="15" thickBot="1" x14ac:dyDescent="0.4">
      <c r="B7" s="2" t="s">
        <v>24</v>
      </c>
      <c r="C7" s="42">
        <f>C3+C4</f>
        <v>10</v>
      </c>
      <c r="D7" s="43" t="str">
        <f>DEC2BIN(C7,8)</f>
        <v>00001010</v>
      </c>
      <c r="E7" s="44"/>
      <c r="F7" s="2">
        <f>VALUE((MOD(F3+F5+G6,2)))</f>
        <v>0</v>
      </c>
      <c r="G7" s="2">
        <f>VALUE((MOD(G3+G5+H6,2)))</f>
        <v>0</v>
      </c>
      <c r="H7" s="2">
        <f>VALUE((MOD(H3+H5+I6,2)))</f>
        <v>0</v>
      </c>
      <c r="I7" s="2">
        <f>VALUE((MOD(I3+I5+J6,2)))</f>
        <v>0</v>
      </c>
      <c r="J7" s="2">
        <f>VALUE((MOD(J3+J5+K6,2)))</f>
        <v>1</v>
      </c>
      <c r="K7" s="2">
        <f>VALUE((MOD(K3+K5+L6,2)))</f>
        <v>0</v>
      </c>
      <c r="L7" s="2">
        <f>VALUE((MOD(L3+L5+M6,2)))</f>
        <v>1</v>
      </c>
      <c r="M7" s="2">
        <f>VALUE((MOD(M3+M5+E5,2)))</f>
        <v>0</v>
      </c>
      <c r="N7" s="32"/>
      <c r="O7" s="30" t="s">
        <v>26</v>
      </c>
      <c r="P7" s="31">
        <f>P3+P4</f>
        <v>198</v>
      </c>
    </row>
  </sheetData>
  <mergeCells count="4">
    <mergeCell ref="C5:D5"/>
    <mergeCell ref="D2:E2"/>
    <mergeCell ref="D3:E3"/>
    <mergeCell ref="D4:E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7"/>
  <sheetViews>
    <sheetView workbookViewId="0">
      <selection activeCell="G6" sqref="G6"/>
    </sheetView>
  </sheetViews>
  <sheetFormatPr defaultRowHeight="14.5" x14ac:dyDescent="0.35"/>
  <cols>
    <col min="2" max="2" width="2.25" bestFit="1" customWidth="1"/>
    <col min="3" max="6" width="1.75" bestFit="1" customWidth="1"/>
    <col min="7" max="7" width="4.75" bestFit="1" customWidth="1"/>
    <col min="8" max="8" width="11.5" bestFit="1" customWidth="1"/>
    <col min="9" max="9" width="11.6640625" bestFit="1" customWidth="1"/>
    <col min="10" max="10" width="1.75" bestFit="1" customWidth="1"/>
    <col min="11" max="11" width="28.1640625" bestFit="1" customWidth="1"/>
  </cols>
  <sheetData>
    <row r="1" spans="2:11" ht="15" thickBot="1" x14ac:dyDescent="0.4"/>
    <row r="2" spans="2:11" ht="15" thickBot="1" x14ac:dyDescent="0.4">
      <c r="B2" s="8"/>
      <c r="C2" s="9">
        <v>3</v>
      </c>
      <c r="D2" s="9">
        <v>2</v>
      </c>
      <c r="E2" s="9">
        <v>1</v>
      </c>
      <c r="F2" s="9">
        <v>0</v>
      </c>
      <c r="G2" s="9" t="s">
        <v>11</v>
      </c>
      <c r="I2" s="1" t="s">
        <v>9</v>
      </c>
      <c r="J2" s="4">
        <v>4</v>
      </c>
    </row>
    <row r="3" spans="2:11" ht="15" thickBot="1" x14ac:dyDescent="0.4">
      <c r="B3" s="9" t="s">
        <v>0</v>
      </c>
      <c r="C3" s="10">
        <v>0</v>
      </c>
      <c r="D3" s="10">
        <v>0</v>
      </c>
      <c r="E3" s="10">
        <v>0</v>
      </c>
      <c r="F3" s="10">
        <v>0</v>
      </c>
      <c r="G3" s="9" t="str">
        <f>_xlfn.CONCAT(C3:F3)</f>
        <v>0000</v>
      </c>
      <c r="I3" s="2" t="s">
        <v>10</v>
      </c>
      <c r="J3" s="2">
        <v>2</v>
      </c>
    </row>
    <row r="4" spans="2:11" ht="15" thickBot="1" x14ac:dyDescent="0.4">
      <c r="B4" s="10"/>
      <c r="C4" s="10"/>
      <c r="D4" s="10"/>
      <c r="E4" s="11" t="s">
        <v>19</v>
      </c>
      <c r="F4" s="11" t="s">
        <v>19</v>
      </c>
      <c r="G4" s="10"/>
      <c r="I4" s="3" t="s">
        <v>8</v>
      </c>
      <c r="J4" s="5">
        <f>POWER(2,J2)/J3</f>
        <v>8</v>
      </c>
      <c r="K4" t="str">
        <f>"=&gt; 2 na počet bitů / změn pozic"</f>
        <v>=&gt; 2 na počet bitů / změn pozic</v>
      </c>
    </row>
    <row r="5" spans="2:11" x14ac:dyDescent="0.35">
      <c r="B5" s="9" t="s">
        <v>1</v>
      </c>
      <c r="C5" s="10">
        <v>0</v>
      </c>
      <c r="D5" s="10">
        <v>0</v>
      </c>
      <c r="E5" s="10">
        <v>1</v>
      </c>
      <c r="F5" s="10">
        <v>1</v>
      </c>
      <c r="G5" s="9" t="str">
        <f t="shared" ref="G5" si="0">_xlfn.CONCAT(C5:F5)</f>
        <v>0011</v>
      </c>
    </row>
    <row r="6" spans="2:11" x14ac:dyDescent="0.35">
      <c r="B6" s="10"/>
      <c r="C6" s="10"/>
      <c r="D6" s="11" t="s">
        <v>19</v>
      </c>
      <c r="E6" s="10"/>
      <c r="F6" s="11" t="s">
        <v>19</v>
      </c>
      <c r="G6" s="10"/>
    </row>
    <row r="7" spans="2:11" x14ac:dyDescent="0.35">
      <c r="B7" s="9" t="s">
        <v>2</v>
      </c>
      <c r="C7" s="10">
        <v>0</v>
      </c>
      <c r="D7" s="10">
        <v>1</v>
      </c>
      <c r="E7" s="10">
        <v>1</v>
      </c>
      <c r="F7" s="10">
        <v>0</v>
      </c>
      <c r="G7" s="9" t="str">
        <f>_xlfn.CONCAT(C7:F7)</f>
        <v>0110</v>
      </c>
    </row>
    <row r="8" spans="2:11" x14ac:dyDescent="0.35">
      <c r="B8" s="10"/>
      <c r="C8" s="10"/>
      <c r="D8" s="10"/>
      <c r="E8" s="11" t="s">
        <v>19</v>
      </c>
      <c r="F8" s="11" t="s">
        <v>19</v>
      </c>
      <c r="G8" s="10"/>
    </row>
    <row r="9" spans="2:11" x14ac:dyDescent="0.35">
      <c r="B9" s="9" t="s">
        <v>3</v>
      </c>
      <c r="C9" s="10">
        <v>0</v>
      </c>
      <c r="D9" s="10">
        <v>1</v>
      </c>
      <c r="E9" s="10">
        <v>0</v>
      </c>
      <c r="F9" s="10">
        <v>1</v>
      </c>
      <c r="G9" s="9" t="str">
        <f>_xlfn.CONCAT(C9:F9)</f>
        <v>0101</v>
      </c>
    </row>
    <row r="10" spans="2:11" x14ac:dyDescent="0.35">
      <c r="B10" s="10"/>
      <c r="C10" s="11" t="s">
        <v>19</v>
      </c>
      <c r="D10" s="11" t="s">
        <v>19</v>
      </c>
      <c r="E10" s="10"/>
      <c r="F10" s="10"/>
      <c r="G10" s="10"/>
    </row>
    <row r="11" spans="2:11" x14ac:dyDescent="0.35">
      <c r="B11" s="9" t="s">
        <v>4</v>
      </c>
      <c r="C11" s="10">
        <v>1</v>
      </c>
      <c r="D11" s="10">
        <v>0</v>
      </c>
      <c r="E11" s="10">
        <v>0</v>
      </c>
      <c r="F11" s="10">
        <v>1</v>
      </c>
      <c r="G11" s="9" t="str">
        <f>_xlfn.CONCAT(C11:F11)</f>
        <v>1001</v>
      </c>
    </row>
    <row r="12" spans="2:11" x14ac:dyDescent="0.35">
      <c r="B12" s="10"/>
      <c r="C12" s="10"/>
      <c r="D12" s="10"/>
      <c r="E12" s="11" t="s">
        <v>19</v>
      </c>
      <c r="F12" s="11" t="s">
        <v>19</v>
      </c>
      <c r="G12" s="10"/>
    </row>
    <row r="13" spans="2:11" x14ac:dyDescent="0.35">
      <c r="B13" s="9" t="s">
        <v>5</v>
      </c>
      <c r="C13" s="10">
        <v>1</v>
      </c>
      <c r="D13" s="10">
        <v>0</v>
      </c>
      <c r="E13" s="10">
        <v>1</v>
      </c>
      <c r="F13" s="10">
        <v>0</v>
      </c>
      <c r="G13" s="9" t="str">
        <f>_xlfn.CONCAT(C13:F13)</f>
        <v>1010</v>
      </c>
    </row>
    <row r="14" spans="2:11" x14ac:dyDescent="0.35">
      <c r="B14" s="10"/>
      <c r="C14" s="10"/>
      <c r="D14" s="11" t="s">
        <v>19</v>
      </c>
      <c r="E14" s="11" t="s">
        <v>19</v>
      </c>
      <c r="F14" s="10"/>
      <c r="G14" s="10"/>
    </row>
    <row r="15" spans="2:11" x14ac:dyDescent="0.35">
      <c r="B15" s="9" t="s">
        <v>6</v>
      </c>
      <c r="C15" s="10">
        <v>1</v>
      </c>
      <c r="D15" s="10">
        <v>1</v>
      </c>
      <c r="E15" s="10">
        <v>0</v>
      </c>
      <c r="F15" s="10">
        <v>0</v>
      </c>
      <c r="G15" s="9" t="str">
        <f>_xlfn.CONCAT(C15:F15)</f>
        <v>1100</v>
      </c>
    </row>
    <row r="16" spans="2:11" x14ac:dyDescent="0.35">
      <c r="B16" s="10"/>
      <c r="C16" s="10"/>
      <c r="D16" s="10"/>
      <c r="E16" s="11" t="s">
        <v>19</v>
      </c>
      <c r="F16" s="11" t="s">
        <v>19</v>
      </c>
      <c r="G16" s="10"/>
    </row>
    <row r="17" spans="2:7" x14ac:dyDescent="0.35">
      <c r="B17" s="9" t="s">
        <v>7</v>
      </c>
      <c r="C17" s="10">
        <v>1</v>
      </c>
      <c r="D17" s="10">
        <v>1</v>
      </c>
      <c r="E17" s="10">
        <v>1</v>
      </c>
      <c r="F17" s="10">
        <v>1</v>
      </c>
      <c r="G17" s="9" t="str">
        <f>_xlfn.CONCAT(C17:F17)</f>
        <v>1111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BEA55-4F09-4362-9633-E9B0AA6AF6F3}">
  <dimension ref="B6:E13"/>
  <sheetViews>
    <sheetView workbookViewId="0">
      <selection activeCell="C12" sqref="C12"/>
    </sheetView>
  </sheetViews>
  <sheetFormatPr defaultRowHeight="14.5" x14ac:dyDescent="0.35"/>
  <cols>
    <col min="3" max="3" width="9.08203125" bestFit="1" customWidth="1"/>
    <col min="4" max="4" width="8.5" customWidth="1"/>
    <col min="5" max="5" width="22.08203125" bestFit="1" customWidth="1"/>
  </cols>
  <sheetData>
    <row r="6" spans="2:5" x14ac:dyDescent="0.35">
      <c r="B6" s="20" t="s">
        <v>18</v>
      </c>
      <c r="C6" s="20"/>
      <c r="D6" s="20"/>
      <c r="E6" s="20"/>
    </row>
    <row r="7" spans="2:5" x14ac:dyDescent="0.35">
      <c r="B7" s="6"/>
      <c r="C7" s="6" t="s">
        <v>9</v>
      </c>
      <c r="D7" s="20" t="s">
        <v>17</v>
      </c>
      <c r="E7" s="20"/>
    </row>
    <row r="8" spans="2:5" x14ac:dyDescent="0.35">
      <c r="B8" s="6" t="s">
        <v>13</v>
      </c>
      <c r="C8" s="6">
        <v>1</v>
      </c>
      <c r="D8" s="6">
        <f>POWER(2,-C8)</f>
        <v>0.5</v>
      </c>
      <c r="E8" s="6" t="str">
        <f>"=&gt;2 na -1"</f>
        <v>=&gt;2 na -1</v>
      </c>
    </row>
    <row r="9" spans="2:5" x14ac:dyDescent="0.35">
      <c r="B9" s="6" t="s">
        <v>14</v>
      </c>
      <c r="C9" s="6">
        <v>2</v>
      </c>
      <c r="D9" s="6">
        <f t="shared" ref="D9:D11" si="0">POWER(2,-C9)</f>
        <v>0.25</v>
      </c>
      <c r="E9" s="6" t="str">
        <f>"=&gt;2 na -2"</f>
        <v>=&gt;2 na -2</v>
      </c>
    </row>
    <row r="10" spans="2:5" x14ac:dyDescent="0.35">
      <c r="B10" s="6" t="s">
        <v>16</v>
      </c>
      <c r="C10" s="6">
        <v>2</v>
      </c>
      <c r="D10" s="6">
        <f t="shared" si="0"/>
        <v>0.25</v>
      </c>
      <c r="E10" s="6" t="str">
        <f>"=&gt;2 na -2"</f>
        <v>=&gt;2 na -2</v>
      </c>
    </row>
    <row r="11" spans="2:5" x14ac:dyDescent="0.35">
      <c r="B11" s="6" t="s">
        <v>15</v>
      </c>
      <c r="C11" s="6">
        <v>3</v>
      </c>
      <c r="D11" s="6">
        <f t="shared" si="0"/>
        <v>0.125</v>
      </c>
      <c r="E11" s="6" t="str">
        <f>"=&gt;2 na -3"</f>
        <v>=&gt;2 na -3</v>
      </c>
    </row>
    <row r="12" spans="2:5" x14ac:dyDescent="0.35">
      <c r="B12" s="6" t="s">
        <v>12</v>
      </c>
      <c r="C12" s="6">
        <f>SUM(POWER(C8,D8))</f>
        <v>1</v>
      </c>
      <c r="D12" s="6">
        <f>SUM(D8:D11)</f>
        <v>1.125</v>
      </c>
      <c r="E12" s="6" t="str">
        <f>"Suma hodnot menší než 1"</f>
        <v>Suma hodnot menší než 1</v>
      </c>
    </row>
    <row r="13" spans="2:5" x14ac:dyDescent="0.35">
      <c r="B13" s="6" t="s">
        <v>12</v>
      </c>
      <c r="C13" s="21" t="str">
        <f>IF(D12&lt;=C12,"Platí","Neplatí")</f>
        <v>Neplatí</v>
      </c>
      <c r="D13" s="22"/>
      <c r="E13" s="6" t="str">
        <f>IF(D12&lt;=C12,"Lze sestrojit","Nelze sestrojit")</f>
        <v>Nelze sestrojit</v>
      </c>
    </row>
  </sheetData>
  <mergeCells count="3">
    <mergeCell ref="D7:E7"/>
    <mergeCell ref="B6:E6"/>
    <mergeCell ref="C13:D13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7727-C493-49F4-94B9-CC404DF9DBD8}">
  <dimension ref="B6:E13"/>
  <sheetViews>
    <sheetView zoomScale="90" zoomScaleNormal="90" workbookViewId="0">
      <selection activeCell="C12" sqref="C12"/>
    </sheetView>
  </sheetViews>
  <sheetFormatPr defaultRowHeight="14.5" x14ac:dyDescent="0.35"/>
  <cols>
    <col min="3" max="3" width="9.08203125" bestFit="1" customWidth="1"/>
    <col min="4" max="4" width="8.5" customWidth="1"/>
    <col min="5" max="5" width="22.08203125" bestFit="1" customWidth="1"/>
  </cols>
  <sheetData>
    <row r="6" spans="2:5" x14ac:dyDescent="0.35">
      <c r="B6" s="19" t="s">
        <v>18</v>
      </c>
      <c r="C6" s="19"/>
      <c r="D6" s="19"/>
      <c r="E6" s="19"/>
    </row>
    <row r="7" spans="2:5" x14ac:dyDescent="0.35">
      <c r="B7" s="6"/>
      <c r="C7" s="6" t="s">
        <v>9</v>
      </c>
      <c r="D7" s="20" t="s">
        <v>17</v>
      </c>
      <c r="E7" s="20"/>
    </row>
    <row r="8" spans="2:5" x14ac:dyDescent="0.35">
      <c r="B8" s="6" t="s">
        <v>13</v>
      </c>
      <c r="C8" s="6">
        <v>1</v>
      </c>
      <c r="D8" s="6">
        <f>POWER(2,-C8)</f>
        <v>0.5</v>
      </c>
      <c r="E8" s="6" t="str">
        <f>"=&gt;2 na -1"</f>
        <v>=&gt;2 na -1</v>
      </c>
    </row>
    <row r="9" spans="2:5" x14ac:dyDescent="0.35">
      <c r="B9" s="6" t="s">
        <v>14</v>
      </c>
      <c r="C9" s="6">
        <v>2</v>
      </c>
      <c r="D9" s="6">
        <f t="shared" ref="D9:D11" si="0">POWER(2,-C9)</f>
        <v>0.25</v>
      </c>
      <c r="E9" s="6" t="str">
        <f>"=&gt;2 na -2"</f>
        <v>=&gt;2 na -2</v>
      </c>
    </row>
    <row r="10" spans="2:5" x14ac:dyDescent="0.35">
      <c r="B10" s="6" t="s">
        <v>16</v>
      </c>
      <c r="C10" s="6">
        <v>3</v>
      </c>
      <c r="D10" s="6">
        <f t="shared" si="0"/>
        <v>0.125</v>
      </c>
      <c r="E10" s="6" t="str">
        <f>"=&gt;2 na -3"</f>
        <v>=&gt;2 na -3</v>
      </c>
    </row>
    <row r="11" spans="2:5" x14ac:dyDescent="0.35">
      <c r="B11" s="6" t="s">
        <v>15</v>
      </c>
      <c r="C11" s="6">
        <v>3</v>
      </c>
      <c r="D11" s="6">
        <f t="shared" si="0"/>
        <v>0.125</v>
      </c>
      <c r="E11" s="6" t="str">
        <f>"=&gt;2 na -3"</f>
        <v>=&gt;2 na -3</v>
      </c>
    </row>
    <row r="12" spans="2:5" x14ac:dyDescent="0.35">
      <c r="B12" s="6" t="s">
        <v>12</v>
      </c>
      <c r="C12" s="6">
        <f>SUM(POWER(C8,D8))</f>
        <v>1</v>
      </c>
      <c r="D12" s="6">
        <f>SUM(D8:D11)</f>
        <v>1</v>
      </c>
      <c r="E12" s="6" t="str">
        <f>"Suma hodnot menší než 1"</f>
        <v>Suma hodnot menší než 1</v>
      </c>
    </row>
    <row r="13" spans="2:5" x14ac:dyDescent="0.35">
      <c r="B13" s="6" t="s">
        <v>12</v>
      </c>
      <c r="C13" s="20" t="str">
        <f>IF(D12&lt;=C12,"Platí","Neplatí")</f>
        <v>Platí</v>
      </c>
      <c r="D13" s="20"/>
      <c r="E13" s="6" t="str">
        <f>IF(D12&lt;=C12,"Lze sestrojit","Nelze sestrojit")</f>
        <v>Lze sestrojit</v>
      </c>
    </row>
  </sheetData>
  <mergeCells count="3">
    <mergeCell ref="B6:E6"/>
    <mergeCell ref="D7:E7"/>
    <mergeCell ref="C13:D13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+ na - s doplňkem</vt:lpstr>
      <vt:lpstr>Kód se změnou v n řádech</vt:lpstr>
      <vt:lpstr>Prefixovaný kód ukol1</vt:lpstr>
      <vt:lpstr>Prefixovaný kód ukol2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2025-10-20T19:05:06Z</dcterms:modified>
</cp:coreProperties>
</file>